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moreno\Documents\PRESUPUESTO\PRESUPUESTO_2018\Reportes ejecución 18\"/>
    </mc:Choice>
  </mc:AlternateContent>
  <bookViews>
    <workbookView xWindow="0" yWindow="0" windowWidth="25125" windowHeight="12300"/>
  </bookViews>
  <sheets>
    <sheet name="INF. Ejec. Vig. 2018" sheetId="1" r:id="rId1"/>
    <sheet name="Inf. Ejec. Dcto Vig. 2018" sheetId="2" state="hidden" r:id="rId2"/>
  </sheets>
  <definedNames>
    <definedName name="_xlnm.Print_Titles" localSheetId="1">'Inf. Ejec. Dcto Vig. 2018'!$A:$P,'Inf. Ejec. Dcto Vig. 2018'!$1:$4</definedName>
  </definedNames>
  <calcPr calcId="152511"/>
</workbook>
</file>

<file path=xl/calcChain.xml><?xml version="1.0" encoding="utf-8"?>
<calcChain xmlns="http://schemas.openxmlformats.org/spreadsheetml/2006/main">
  <c r="O32" i="1" l="1"/>
  <c r="O31" i="1"/>
  <c r="O28" i="1"/>
  <c r="O27" i="1"/>
  <c r="O26" i="1"/>
  <c r="O23" i="1"/>
  <c r="O22" i="1"/>
  <c r="O21" i="1"/>
  <c r="O20" i="1"/>
  <c r="O19" i="1"/>
  <c r="O17" i="1"/>
  <c r="O16" i="1"/>
  <c r="O13" i="1"/>
  <c r="O12" i="1"/>
  <c r="O10" i="1"/>
  <c r="O9" i="1"/>
  <c r="O8" i="1"/>
  <c r="O7" i="1"/>
  <c r="O6" i="1"/>
  <c r="O5" i="1"/>
  <c r="K32" i="1"/>
  <c r="K31" i="1"/>
  <c r="K28" i="1"/>
  <c r="K27" i="1"/>
  <c r="K26" i="1"/>
  <c r="K23" i="1"/>
  <c r="K22" i="1"/>
  <c r="K21" i="1"/>
  <c r="K20" i="1"/>
  <c r="K19" i="1"/>
  <c r="K17" i="1"/>
  <c r="K16" i="1"/>
  <c r="K13" i="1"/>
  <c r="K12" i="1"/>
  <c r="K10" i="1"/>
  <c r="K9" i="1"/>
  <c r="K8" i="1"/>
  <c r="K7" i="1"/>
  <c r="K6" i="1"/>
  <c r="K5" i="1"/>
  <c r="N33" i="1"/>
  <c r="M33" i="1"/>
  <c r="L33" i="1"/>
  <c r="J33" i="1"/>
  <c r="I33" i="1"/>
  <c r="H33" i="1"/>
  <c r="G33" i="1"/>
  <c r="O33" i="1" s="1"/>
  <c r="F33" i="1"/>
  <c r="E33" i="1"/>
  <c r="D33" i="1"/>
  <c r="N24" i="1"/>
  <c r="M24" i="1"/>
  <c r="L24" i="1"/>
  <c r="J24" i="1"/>
  <c r="I24" i="1"/>
  <c r="H24" i="1"/>
  <c r="G24" i="1"/>
  <c r="F24" i="1"/>
  <c r="E24" i="1"/>
  <c r="D24" i="1"/>
  <c r="D14" i="1"/>
  <c r="N14" i="1"/>
  <c r="O14" i="1" s="1"/>
  <c r="M14" i="1"/>
  <c r="L14" i="1"/>
  <c r="J14" i="1"/>
  <c r="K14" i="1" s="1"/>
  <c r="I14" i="1"/>
  <c r="H14" i="1"/>
  <c r="G14" i="1"/>
  <c r="F14" i="1"/>
  <c r="E14" i="1"/>
  <c r="D11" i="1"/>
  <c r="N11" i="1"/>
  <c r="O11" i="1" s="1"/>
  <c r="M11" i="1"/>
  <c r="L11" i="1"/>
  <c r="J11" i="1"/>
  <c r="I11" i="1"/>
  <c r="H11" i="1"/>
  <c r="G11" i="1"/>
  <c r="F11" i="1"/>
  <c r="E11" i="1"/>
  <c r="K33" i="1" l="1"/>
  <c r="N25" i="1"/>
  <c r="K24" i="1"/>
  <c r="N34" i="1"/>
  <c r="O24" i="1"/>
  <c r="K11" i="1"/>
  <c r="D25" i="1"/>
  <c r="D34" i="1" s="1"/>
  <c r="H25" i="1"/>
  <c r="H34" i="1" s="1"/>
  <c r="L25" i="1"/>
  <c r="L34" i="1" s="1"/>
  <c r="J25" i="1"/>
  <c r="J34" i="1" s="1"/>
  <c r="I25" i="1"/>
  <c r="I34" i="1" s="1"/>
  <c r="G25" i="1"/>
  <c r="G34" i="1" s="1"/>
  <c r="M25" i="1"/>
  <c r="M34" i="1" s="1"/>
  <c r="E25" i="1"/>
  <c r="E34" i="1" s="1"/>
  <c r="F25" i="1"/>
  <c r="F34" i="1" s="1"/>
  <c r="O25" i="1" l="1"/>
  <c r="K25" i="1"/>
  <c r="K34" i="1"/>
  <c r="AE8" i="2"/>
  <c r="AF8" i="2"/>
  <c r="AE34" i="2"/>
  <c r="AF34" i="2" s="1"/>
  <c r="AC34" i="2"/>
  <c r="AD34" i="2" s="1"/>
  <c r="AB34" i="2"/>
  <c r="AA34" i="2"/>
  <c r="Z34" i="2"/>
  <c r="X34" i="2"/>
  <c r="W34" i="2"/>
  <c r="V34" i="2"/>
  <c r="U34" i="2"/>
  <c r="AA33" i="2"/>
  <c r="Z33" i="2"/>
  <c r="Y33" i="2"/>
  <c r="Y34" i="2" s="1"/>
  <c r="X33" i="2"/>
  <c r="W33" i="2"/>
  <c r="V33" i="2"/>
  <c r="U33" i="2"/>
  <c r="T34" i="2"/>
  <c r="T33" i="2"/>
  <c r="AB33" i="2" s="1"/>
  <c r="AF25" i="2"/>
  <c r="AE25" i="2"/>
  <c r="AC25" i="2"/>
  <c r="AD25" i="2" s="1"/>
  <c r="AB25" i="2"/>
  <c r="AA25" i="2"/>
  <c r="Z25" i="2"/>
  <c r="Y25" i="2"/>
  <c r="X25" i="2"/>
  <c r="W25" i="2"/>
  <c r="V25" i="2"/>
  <c r="U25" i="2"/>
  <c r="T25" i="2"/>
  <c r="AE24" i="2"/>
  <c r="AF24" i="2" s="1"/>
  <c r="AC24" i="2"/>
  <c r="AD24" i="2" s="1"/>
  <c r="AB24" i="2"/>
  <c r="AA24" i="2"/>
  <c r="Z24" i="2"/>
  <c r="Y24" i="2"/>
  <c r="X24" i="2"/>
  <c r="W24" i="2"/>
  <c r="V24" i="2"/>
  <c r="U24" i="2"/>
  <c r="T24" i="2"/>
  <c r="AE14" i="2"/>
  <c r="AF14" i="2" s="1"/>
  <c r="AC14" i="2"/>
  <c r="AD14" i="2" s="1"/>
  <c r="AB14" i="2"/>
  <c r="AA14" i="2"/>
  <c r="Z14" i="2"/>
  <c r="Y14" i="2"/>
  <c r="X14" i="2"/>
  <c r="W14" i="2"/>
  <c r="V14" i="2"/>
  <c r="U14" i="2"/>
  <c r="T14" i="2"/>
  <c r="AE11" i="2"/>
  <c r="AF11" i="2" s="1"/>
  <c r="AC11" i="2"/>
  <c r="AD11" i="2" s="1"/>
  <c r="AB11" i="2"/>
  <c r="AA11" i="2"/>
  <c r="Z11" i="2"/>
  <c r="Y11" i="2"/>
  <c r="X11" i="2"/>
  <c r="W11" i="2"/>
  <c r="V11" i="2"/>
  <c r="U11" i="2"/>
  <c r="T11" i="2"/>
  <c r="AD33" i="2"/>
  <c r="AF33" i="2"/>
  <c r="AF32" i="2"/>
  <c r="AF31" i="2"/>
  <c r="AF28" i="2"/>
  <c r="AF27" i="2"/>
  <c r="AF26" i="2"/>
  <c r="AF23" i="2"/>
  <c r="AF22" i="2"/>
  <c r="AF21" i="2"/>
  <c r="AF20" i="2"/>
  <c r="AF19" i="2"/>
  <c r="AF17" i="2"/>
  <c r="AF16" i="2"/>
  <c r="AF13" i="2"/>
  <c r="AF12" i="2"/>
  <c r="AF10" i="2"/>
  <c r="AF9" i="2"/>
  <c r="AF7" i="2"/>
  <c r="AF6" i="2"/>
  <c r="AF5" i="2"/>
  <c r="AE33" i="2"/>
  <c r="AE32" i="2"/>
  <c r="AE31" i="2"/>
  <c r="AE30" i="2"/>
  <c r="AE29" i="2"/>
  <c r="AE28" i="2"/>
  <c r="AE27" i="2"/>
  <c r="AE26" i="2"/>
  <c r="AE23" i="2"/>
  <c r="AE22" i="2"/>
  <c r="AE21" i="2"/>
  <c r="AE20" i="2"/>
  <c r="AE19" i="2"/>
  <c r="AE18" i="2"/>
  <c r="AE17" i="2"/>
  <c r="AE16" i="2"/>
  <c r="AE15" i="2"/>
  <c r="AE13" i="2"/>
  <c r="AE12" i="2"/>
  <c r="AE10" i="2"/>
  <c r="AE9" i="2"/>
  <c r="AE7" i="2"/>
  <c r="AE6" i="2"/>
  <c r="AE5" i="2"/>
  <c r="AD32" i="2"/>
  <c r="AD31" i="2"/>
  <c r="AD28" i="2"/>
  <c r="AD27" i="2"/>
  <c r="AD26" i="2"/>
  <c r="AD23" i="2"/>
  <c r="AD22" i="2"/>
  <c r="AD21" i="2"/>
  <c r="AD20" i="2"/>
  <c r="AD19" i="2"/>
  <c r="AD17" i="2"/>
  <c r="AD16" i="2"/>
  <c r="AD13" i="2"/>
  <c r="AD12" i="2"/>
  <c r="AD10" i="2"/>
  <c r="AD9" i="2"/>
  <c r="AD8" i="2"/>
  <c r="AD7" i="2"/>
  <c r="AD6" i="2"/>
  <c r="AD5" i="2"/>
  <c r="AC33" i="2"/>
  <c r="AC32" i="2"/>
  <c r="AC31" i="2"/>
  <c r="AC30" i="2"/>
  <c r="AC29" i="2"/>
  <c r="AC28" i="2"/>
  <c r="AC27" i="2"/>
  <c r="AC26" i="2"/>
  <c r="AC23" i="2"/>
  <c r="AC22" i="2"/>
  <c r="AC21" i="2"/>
  <c r="AC20" i="2"/>
  <c r="AC19" i="2"/>
  <c r="AC18" i="2"/>
  <c r="AC17" i="2"/>
  <c r="AC16" i="2"/>
  <c r="AC15" i="2"/>
  <c r="AC13" i="2"/>
  <c r="AC12" i="2"/>
  <c r="AC10" i="2"/>
  <c r="AC9" i="2"/>
  <c r="AC8" i="2"/>
  <c r="AC7" i="2"/>
  <c r="AC6" i="2"/>
  <c r="AC5" i="2"/>
  <c r="AB32" i="2"/>
  <c r="AB31" i="2"/>
  <c r="AB30" i="2"/>
  <c r="AB29" i="2"/>
  <c r="AB28" i="2"/>
  <c r="AB27" i="2"/>
  <c r="AB26" i="2"/>
  <c r="AB23" i="2"/>
  <c r="AB22" i="2"/>
  <c r="AB21" i="2"/>
  <c r="AB20" i="2"/>
  <c r="AB19" i="2"/>
  <c r="AB17" i="2"/>
  <c r="AB16" i="2"/>
  <c r="AB13" i="2"/>
  <c r="AB12" i="2"/>
  <c r="AB10" i="2"/>
  <c r="AB9" i="2"/>
  <c r="AB8" i="2"/>
  <c r="AB7" i="2"/>
  <c r="AB6" i="2"/>
  <c r="AB5" i="2"/>
</calcChain>
</file>

<file path=xl/sharedStrings.xml><?xml version="1.0" encoding="utf-8"?>
<sst xmlns="http://schemas.openxmlformats.org/spreadsheetml/2006/main" count="564" uniqueCount="113">
  <si>
    <t>Año Fiscal:</t>
  </si>
  <si>
    <t/>
  </si>
  <si>
    <t>Vigencia:</t>
  </si>
  <si>
    <t>Actual</t>
  </si>
  <si>
    <t>Periodo:</t>
  </si>
  <si>
    <t>Enero-Diciembre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</si>
  <si>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</si>
  <si>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</si>
  <si>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</si>
  <si>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</si>
  <si>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</si>
  <si>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</si>
  <si>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</si>
  <si>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</si>
  <si>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</si>
  <si>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</si>
  <si>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</si>
  <si>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</si>
  <si>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</si>
  <si>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</si>
  <si>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</si>
  <si>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</si>
  <si>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</si>
  <si>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</si>
  <si>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</si>
  <si>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</si>
  <si>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</si>
  <si>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</si>
  <si>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</si>
  <si>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</si>
  <si>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</si>
  <si>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</si>
  <si>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</si>
  <si>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25-01-01</t>
  </si>
  <si>
    <t>PROCURADURIA GENERAL DE LA NACIÓN - GESTION GENERAL</t>
  </si>
  <si>
    <t>A-1-0-1-1</t>
  </si>
  <si>
    <t>A</t>
  </si>
  <si>
    <t>1</t>
  </si>
  <si>
    <t>0</t>
  </si>
  <si>
    <t>Nación</t>
  </si>
  <si>
    <t>10</t>
  </si>
  <si>
    <t>CSF</t>
  </si>
  <si>
    <t>SUELDOS DE PERSONAL DE NOMINA</t>
  </si>
  <si>
    <t>A-1-0-1-4</t>
  </si>
  <si>
    <t>4</t>
  </si>
  <si>
    <t>PRIMA TECNICA</t>
  </si>
  <si>
    <t>A-1-0-1-5</t>
  </si>
  <si>
    <t>5</t>
  </si>
  <si>
    <t>OTROS</t>
  </si>
  <si>
    <t>A-1-0-1-9</t>
  </si>
  <si>
    <t>9</t>
  </si>
  <si>
    <t>HORAS EXTRAS, DIAS FESTIVOS E INDEMNIZACION POR VACACIONES</t>
  </si>
  <si>
    <t>A-1-0-2</t>
  </si>
  <si>
    <t>2</t>
  </si>
  <si>
    <t>SERVICIOS PERSONALES INDIRECTOS</t>
  </si>
  <si>
    <t>A-1-0-5</t>
  </si>
  <si>
    <t>CONTRIBUCIONES INHERENTES A LA NOMINA SECTOR PRIVADO Y PUBLICO</t>
  </si>
  <si>
    <t>A-2-0-3</t>
  </si>
  <si>
    <t>3</t>
  </si>
  <si>
    <t>IMPUESTOS Y MULTAS</t>
  </si>
  <si>
    <t>A-2-0-4</t>
  </si>
  <si>
    <t>ADQUISICION DE BIENES Y SERVICIOS</t>
  </si>
  <si>
    <t>A-3-2-1-1</t>
  </si>
  <si>
    <t>CUOTA DE AUDITAJE CONTRANAL</t>
  </si>
  <si>
    <t>SSF</t>
  </si>
  <si>
    <t>11</t>
  </si>
  <si>
    <t>A-3-2-1-37</t>
  </si>
  <si>
    <t>37</t>
  </si>
  <si>
    <t>FONDO DE PROTECCIÓN DE JUSTICIA. DECRETO 1890/99 Y DECRETO 200/03</t>
  </si>
  <si>
    <t>A-3-5-2-1</t>
  </si>
  <si>
    <t>CESANTIAS DEFINITIVAS</t>
  </si>
  <si>
    <t>A-3-5-2-2</t>
  </si>
  <si>
    <t>CESANTIAS PARCIALES</t>
  </si>
  <si>
    <t>A-3-5-3-44</t>
  </si>
  <si>
    <t>44</t>
  </si>
  <si>
    <t>SEGURO DE VIDA (LEY 16/88)</t>
  </si>
  <si>
    <t>A-3-5-3-50</t>
  </si>
  <si>
    <t>50</t>
  </si>
  <si>
    <t>SEGURO DE VIDA COLECTIVO (ART. 176 DECRETO 262 DE 2000)</t>
  </si>
  <si>
    <t>A-3-6-1-1</t>
  </si>
  <si>
    <t>6</t>
  </si>
  <si>
    <t>SENTENCIAS Y CONCILIACIONES</t>
  </si>
  <si>
    <t>C-2503-1000-2</t>
  </si>
  <si>
    <t>C</t>
  </si>
  <si>
    <t>2503</t>
  </si>
  <si>
    <t>1000</t>
  </si>
  <si>
    <t>IMPLEMENTACIÓN DE LA ESTRATEGIA ANTICORRUPCIÓN DE LA PROCURADURÍA GENERAL DE LA NACIÓN A NIVEL  NACIONAL</t>
  </si>
  <si>
    <t>C-2599-1000-1</t>
  </si>
  <si>
    <t>2599</t>
  </si>
  <si>
    <t>FORTALECIMIENTO PLATAFORMA TECNOLÓGICA DE LA PROCURADURÍA GENERAL DE LA NACIÓN , A NIVEL NACIONAL</t>
  </si>
  <si>
    <t>C-2599-1000-2</t>
  </si>
  <si>
    <t>ADECUACIÓN DE SEDES DE LA PROCURADURÍA GENERAL DE LA NACIÓN, A NIVEL NACIONAL</t>
  </si>
  <si>
    <t>C-2599-1000-3</t>
  </si>
  <si>
    <t>FORTALECIMIENTO DE LA GESTIÓN INSTITUCIONAL DE LA PROCURADURÍA GENERAL DE LA NACIÓN A NIVEL  NACIONAL</t>
  </si>
  <si>
    <t>14</t>
  </si>
  <si>
    <t>C-2599-1000-4</t>
  </si>
  <si>
    <t>FORTALECIMIENTO DE LA PROCURADURIA GENERAL DE LA NACION PARA EL EJERCICIO DEL CONTROL PUBLICO NACIONAL</t>
  </si>
  <si>
    <t>C-2599-1000-5</t>
  </si>
  <si>
    <t>MEJORAMIENTO DE LA GESTION INSTITUCIONAL DE LA PROCURADURIA GENERAL DE LA NACION A NIVEL NACIONAL</t>
  </si>
  <si>
    <t>% EJEC.</t>
  </si>
  <si>
    <t>RESERVA PRESUPUESTAL</t>
  </si>
  <si>
    <t>% CONSTITUCION RESERVA PRESUPUESTAL</t>
  </si>
  <si>
    <t>CUENTAS POR PAGAR</t>
  </si>
  <si>
    <t>% CONSTITUCION CUENTAS POR PAGAR</t>
  </si>
  <si>
    <t>GASTOS DE PERSONAL</t>
  </si>
  <si>
    <t>GASTOS GENERALES</t>
  </si>
  <si>
    <t>TRANSFERENCIAS</t>
  </si>
  <si>
    <t>FUNCIONAMIENTO</t>
  </si>
  <si>
    <t>INVERSIÓN</t>
  </si>
  <si>
    <t>%</t>
  </si>
  <si>
    <t>Entidad:</t>
  </si>
  <si>
    <t>Corte: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</si>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</sst>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64" formatCode="[$-1240A]&quot;$&quot;\ #,##0.00;\(&quot;$&quot;\ #,##0.00\)"/>
    <numFmt numFmtId="165" formatCode="&quot;$&quot;\ #,##0.00"/>
    <numFmt numFmtId="166" formatCode="_-* #,##0.00_-;\-* #,##0.00_-;_-* &quot;-&quot;_-;_-@_-"/>
  </numFmts>
  <fonts count="11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41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0" fontId="4" fillId="0" borderId="1" xfId="0" applyNumberFormat="1" applyFont="1" applyFill="1" applyBorder="1" applyAlignment="1">
      <alignment horizontal="right" vertical="center" wrapText="1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4" fontId="3" fillId="0" borderId="1" xfId="0" applyNumberFormat="1" applyFont="1" applyFill="1" applyBorder="1" applyAlignment="1">
      <alignment horizontal="right" vertical="center" wrapText="1" readingOrder="1"/>
    </xf>
    <xf numFmtId="4" fontId="3" fillId="0" borderId="1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readingOrder="1"/>
    </xf>
    <xf numFmtId="0" fontId="1" fillId="0" borderId="0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right" vertical="center" wrapText="1" readingOrder="1"/>
    </xf>
    <xf numFmtId="4" fontId="7" fillId="0" borderId="1" xfId="0" applyNumberFormat="1" applyFont="1" applyFill="1" applyBorder="1" applyAlignment="1">
      <alignment horizontal="right" vertical="center" wrapText="1" readingOrder="1"/>
    </xf>
    <xf numFmtId="4" fontId="7" fillId="0" borderId="1" xfId="0" applyNumberFormat="1" applyFont="1" applyFill="1" applyBorder="1" applyAlignment="1">
      <alignment horizontal="center" vertical="center" wrapText="1" readingOrder="1"/>
    </xf>
    <xf numFmtId="165" fontId="4" fillId="0" borderId="1" xfId="0" applyNumberFormat="1" applyFont="1" applyFill="1" applyBorder="1" applyAlignment="1">
      <alignment horizontal="right" vertical="center" wrapText="1" readingOrder="1"/>
    </xf>
    <xf numFmtId="166" fontId="1" fillId="0" borderId="0" xfId="1" applyNumberFormat="1" applyFont="1" applyFill="1" applyBorder="1"/>
    <xf numFmtId="0" fontId="8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/>
    <xf numFmtId="0" fontId="10" fillId="0" borderId="1" xfId="0" applyNumberFormat="1" applyFont="1" applyFill="1" applyBorder="1" applyAlignment="1">
      <alignment vertical="center" wrapText="1" readingOrder="1"/>
    </xf>
    <xf numFmtId="0" fontId="10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left" vertical="center" wrapText="1" readingOrder="1"/>
    </xf>
    <xf numFmtId="166" fontId="10" fillId="0" borderId="1" xfId="1" applyNumberFormat="1" applyFont="1" applyFill="1" applyBorder="1" applyAlignment="1">
      <alignment horizontal="right" vertical="center" wrapText="1" readingOrder="1"/>
    </xf>
    <xf numFmtId="0" fontId="8" fillId="2" borderId="1" xfId="0" applyNumberFormat="1" applyFont="1" applyFill="1" applyBorder="1" applyAlignment="1">
      <alignment horizontal="center" vertical="center" wrapText="1" readingOrder="1"/>
    </xf>
    <xf numFmtId="0" fontId="8" fillId="3" borderId="1" xfId="0" applyNumberFormat="1" applyFont="1" applyFill="1" applyBorder="1" applyAlignment="1">
      <alignment horizontal="center" vertical="center" wrapText="1" readingOrder="1"/>
    </xf>
    <xf numFmtId="0" fontId="8" fillId="2" borderId="1" xfId="0" applyNumberFormat="1" applyFont="1" applyFill="1" applyBorder="1" applyAlignment="1">
      <alignment vertical="center" wrapText="1" readingOrder="1"/>
    </xf>
    <xf numFmtId="0" fontId="8" fillId="2" borderId="2" xfId="0" applyNumberFormat="1" applyFont="1" applyFill="1" applyBorder="1" applyAlignment="1">
      <alignment horizontal="right" vertical="center" wrapText="1" readingOrder="1"/>
    </xf>
    <xf numFmtId="4" fontId="8" fillId="2" borderId="2" xfId="0" applyNumberFormat="1" applyFont="1" applyFill="1" applyBorder="1" applyAlignment="1">
      <alignment horizontal="right" vertical="center" wrapText="1" readingOrder="1"/>
    </xf>
    <xf numFmtId="10" fontId="8" fillId="2" borderId="2" xfId="2" applyNumberFormat="1" applyFont="1" applyFill="1" applyBorder="1" applyAlignment="1">
      <alignment horizontal="right" vertical="center" wrapText="1" readingOrder="1"/>
    </xf>
    <xf numFmtId="0" fontId="8" fillId="3" borderId="1" xfId="0" applyNumberFormat="1" applyFont="1" applyFill="1" applyBorder="1" applyAlignment="1">
      <alignment vertical="center" wrapText="1" readingOrder="1"/>
    </xf>
    <xf numFmtId="0" fontId="8" fillId="3" borderId="2" xfId="0" applyNumberFormat="1" applyFont="1" applyFill="1" applyBorder="1" applyAlignment="1">
      <alignment horizontal="right" vertical="center" wrapText="1" readingOrder="1"/>
    </xf>
    <xf numFmtId="4" fontId="8" fillId="3" borderId="2" xfId="0" applyNumberFormat="1" applyFont="1" applyFill="1" applyBorder="1" applyAlignment="1">
      <alignment horizontal="right" vertical="center" wrapText="1" readingOrder="1"/>
    </xf>
    <xf numFmtId="10" fontId="8" fillId="3" borderId="2" xfId="0" applyNumberFormat="1" applyFont="1" applyFill="1" applyBorder="1" applyAlignment="1">
      <alignment horizontal="right" vertical="center" wrapText="1" readingOrder="1"/>
    </xf>
    <xf numFmtId="10" fontId="10" fillId="0" borderId="1" xfId="2" applyNumberFormat="1" applyFont="1" applyFill="1" applyBorder="1" applyAlignment="1">
      <alignment horizontal="right" vertical="center" wrapText="1" readingOrder="1"/>
    </xf>
    <xf numFmtId="0" fontId="8" fillId="0" borderId="0" xfId="3" applyNumberFormat="1" applyFont="1" applyFill="1" applyBorder="1" applyAlignment="1">
      <alignment vertical="center" wrapText="1" readingOrder="1"/>
    </xf>
    <xf numFmtId="0" fontId="8" fillId="0" borderId="0" xfId="3" applyNumberFormat="1" applyFont="1" applyFill="1" applyBorder="1" applyAlignment="1">
      <alignment horizontal="left" vertical="center" readingOrder="1"/>
    </xf>
    <xf numFmtId="4" fontId="8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NumberFormat="1" applyFont="1" applyFill="1" applyBorder="1" applyAlignment="1">
      <alignment vertical="center" readingOrder="1"/>
    </xf>
    <xf numFmtId="15" fontId="8" fillId="0" borderId="0" xfId="0" applyNumberFormat="1" applyFont="1" applyFill="1" applyBorder="1" applyAlignment="1">
      <alignment horizontal="left" vertical="center" readingOrder="1"/>
    </xf>
  </cellXfs>
  <cellStyles count="4">
    <cellStyle name="Millares [0]" xfId="1" builtinId="6"/>
    <cellStyle name="Normal" xfId="0" builtinId="0"/>
    <cellStyle name="Normal 2" xfId="3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tabSelected="1" topLeftCell="A4" zoomScale="90" zoomScaleNormal="90" workbookViewId="0">
      <pane xSplit="3" ySplit="1" topLeftCell="D17" activePane="bottomRight" state="frozen"/>
      <selection activeCell="A4" sqref="A4"/>
      <selection pane="topRight" activeCell="D4" sqref="D4"/>
      <selection pane="bottomLeft" activeCell="A5" sqref="A5"/>
      <selection pane="bottomRight" activeCell="G34" sqref="G34"/>
    </sheetView>
  </sheetViews>
  <sheetFormatPr baseColWidth="10" defaultRowHeight="12" x14ac:dyDescent="0.2"/>
  <cols>
    <col min="1" max="1" width="12" style="20" customWidth="1"/>
    <col min="2" max="2" width="7.85546875" style="20" customWidth="1"/>
    <col min="3" max="3" width="30.7109375" style="20" customWidth="1"/>
    <col min="4" max="10" width="19.28515625" style="20" customWidth="1"/>
    <col min="11" max="11" width="8.7109375" style="20" customWidth="1"/>
    <col min="12" max="14" width="19.28515625" style="20" customWidth="1"/>
    <col min="15" max="15" width="7.5703125" style="20" bestFit="1" customWidth="1"/>
    <col min="16" max="16384" width="11.42578125" style="20"/>
  </cols>
  <sheetData>
    <row r="1" spans="1:15" ht="15" customHeight="1" x14ac:dyDescent="0.2">
      <c r="A1" s="36" t="s">
        <v>110</v>
      </c>
      <c r="B1" s="37" t="s">
        <v>34</v>
      </c>
      <c r="C1" s="19"/>
      <c r="D1" s="19"/>
      <c r="E1" s="19"/>
      <c r="F1" s="19" t="s">
        <v>1</v>
      </c>
      <c r="G1" s="38"/>
      <c r="H1" s="19" t="s">
        <v>1</v>
      </c>
      <c r="I1" s="19" t="s">
        <v>1</v>
      </c>
      <c r="J1" s="19" t="s">
        <v>1</v>
      </c>
      <c r="K1" s="19" t="s">
        <v>1</v>
      </c>
      <c r="L1" s="19"/>
      <c r="M1" s="19" t="s">
        <v>1</v>
      </c>
      <c r="N1" s="19" t="s">
        <v>1</v>
      </c>
      <c r="O1" s="19" t="s">
        <v>1</v>
      </c>
    </row>
    <row r="2" spans="1:15" ht="15" customHeight="1" x14ac:dyDescent="0.2">
      <c r="A2" s="36" t="s">
        <v>0</v>
      </c>
      <c r="B2" s="37">
        <v>2018</v>
      </c>
      <c r="C2" s="19"/>
      <c r="D2" s="19" t="s">
        <v>1</v>
      </c>
      <c r="E2" s="19" t="s">
        <v>1</v>
      </c>
      <c r="F2" s="19" t="s">
        <v>1</v>
      </c>
      <c r="G2" s="38"/>
      <c r="H2" s="19" t="s">
        <v>1</v>
      </c>
      <c r="I2" s="19" t="s">
        <v>1</v>
      </c>
      <c r="J2" s="19" t="s">
        <v>1</v>
      </c>
      <c r="K2" s="19" t="s">
        <v>1</v>
      </c>
      <c r="L2" s="19"/>
      <c r="M2" s="19" t="s">
        <v>1</v>
      </c>
      <c r="N2" s="19" t="s">
        <v>1</v>
      </c>
      <c r="O2" s="19" t="s">
        <v>1</v>
      </c>
    </row>
    <row r="3" spans="1:15" ht="15" customHeight="1" x14ac:dyDescent="0.2">
      <c r="A3" s="39" t="s">
        <v>111</v>
      </c>
      <c r="B3" s="40">
        <v>43465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15" customHeight="1" x14ac:dyDescent="0.2">
      <c r="A4" s="25" t="s">
        <v>8</v>
      </c>
      <c r="B4" s="25" t="s">
        <v>19</v>
      </c>
      <c r="C4" s="25" t="s">
        <v>21</v>
      </c>
      <c r="D4" s="25" t="s">
        <v>22</v>
      </c>
      <c r="E4" s="25" t="s">
        <v>23</v>
      </c>
      <c r="F4" s="25" t="s">
        <v>24</v>
      </c>
      <c r="G4" s="25" t="s">
        <v>25</v>
      </c>
      <c r="H4" s="25" t="s">
        <v>27</v>
      </c>
      <c r="I4" s="25" t="s">
        <v>28</v>
      </c>
      <c r="J4" s="26" t="s">
        <v>29</v>
      </c>
      <c r="K4" s="26" t="s">
        <v>109</v>
      </c>
      <c r="L4" s="25" t="s">
        <v>30</v>
      </c>
      <c r="M4" s="25" t="s">
        <v>31</v>
      </c>
      <c r="N4" s="26" t="s">
        <v>32</v>
      </c>
      <c r="O4" s="26" t="s">
        <v>109</v>
      </c>
    </row>
    <row r="5" spans="1:15" ht="15" customHeight="1" x14ac:dyDescent="0.2">
      <c r="A5" s="21" t="s">
        <v>35</v>
      </c>
      <c r="B5" s="22" t="s">
        <v>40</v>
      </c>
      <c r="C5" s="23" t="s">
        <v>42</v>
      </c>
      <c r="D5" s="24">
        <v>202678502592</v>
      </c>
      <c r="E5" s="24">
        <v>13000000000</v>
      </c>
      <c r="F5" s="24">
        <v>700000000</v>
      </c>
      <c r="G5" s="24">
        <v>214978502592</v>
      </c>
      <c r="H5" s="24">
        <v>214165507744</v>
      </c>
      <c r="I5" s="24">
        <v>812994848</v>
      </c>
      <c r="J5" s="24">
        <v>214165507744</v>
      </c>
      <c r="K5" s="35">
        <f>(J5/G5)</f>
        <v>0.996218250484594</v>
      </c>
      <c r="L5" s="24">
        <v>214161087644</v>
      </c>
      <c r="M5" s="24">
        <v>214161087644</v>
      </c>
      <c r="N5" s="24">
        <v>214161087644</v>
      </c>
      <c r="O5" s="35">
        <f>(N5/G5)</f>
        <v>0.99619768982412471</v>
      </c>
    </row>
    <row r="6" spans="1:15" ht="15" customHeight="1" x14ac:dyDescent="0.2">
      <c r="A6" s="21" t="s">
        <v>43</v>
      </c>
      <c r="B6" s="22" t="s">
        <v>40</v>
      </c>
      <c r="C6" s="23" t="s">
        <v>45</v>
      </c>
      <c r="D6" s="24">
        <v>846819382</v>
      </c>
      <c r="E6" s="24">
        <v>129916000</v>
      </c>
      <c r="F6" s="24">
        <v>0</v>
      </c>
      <c r="G6" s="24">
        <v>976735382</v>
      </c>
      <c r="H6" s="24">
        <v>975085736</v>
      </c>
      <c r="I6" s="24">
        <v>1649646</v>
      </c>
      <c r="J6" s="24">
        <v>975085736</v>
      </c>
      <c r="K6" s="35">
        <f>(J6/G6)</f>
        <v>0.99831106149075699</v>
      </c>
      <c r="L6" s="24">
        <v>975085736</v>
      </c>
      <c r="M6" s="24">
        <v>975085736</v>
      </c>
      <c r="N6" s="24">
        <v>975085736</v>
      </c>
      <c r="O6" s="35">
        <f>(N6/G6)</f>
        <v>0.99831106149075699</v>
      </c>
    </row>
    <row r="7" spans="1:15" ht="15" customHeight="1" x14ac:dyDescent="0.2">
      <c r="A7" s="21" t="s">
        <v>46</v>
      </c>
      <c r="B7" s="22" t="s">
        <v>40</v>
      </c>
      <c r="C7" s="23" t="s">
        <v>48</v>
      </c>
      <c r="D7" s="24">
        <v>192059532131</v>
      </c>
      <c r="E7" s="24">
        <v>36732000000</v>
      </c>
      <c r="F7" s="24">
        <v>7673386665</v>
      </c>
      <c r="G7" s="24">
        <v>221118145466</v>
      </c>
      <c r="H7" s="24">
        <v>220995076725</v>
      </c>
      <c r="I7" s="24">
        <v>123068741</v>
      </c>
      <c r="J7" s="24">
        <v>220995076725</v>
      </c>
      <c r="K7" s="35">
        <f>(J7/G7)</f>
        <v>0.99944342541069786</v>
      </c>
      <c r="L7" s="24">
        <v>220990724101</v>
      </c>
      <c r="M7" s="24">
        <v>220990724101</v>
      </c>
      <c r="N7" s="24">
        <v>220990724101</v>
      </c>
      <c r="O7" s="35">
        <f>(N7/G7)</f>
        <v>0.99942374080276652</v>
      </c>
    </row>
    <row r="8" spans="1:15" ht="24.95" customHeight="1" x14ac:dyDescent="0.2">
      <c r="A8" s="21" t="s">
        <v>49</v>
      </c>
      <c r="B8" s="22" t="s">
        <v>40</v>
      </c>
      <c r="C8" s="23" t="s">
        <v>51</v>
      </c>
      <c r="D8" s="24">
        <v>911480226</v>
      </c>
      <c r="E8" s="24">
        <v>3000000000</v>
      </c>
      <c r="F8" s="24">
        <v>580084913</v>
      </c>
      <c r="G8" s="24">
        <v>3331395313</v>
      </c>
      <c r="H8" s="24">
        <v>3100258054</v>
      </c>
      <c r="I8" s="24">
        <v>231137259</v>
      </c>
      <c r="J8" s="24">
        <v>3100258054</v>
      </c>
      <c r="K8" s="35">
        <f>(J8/G8)</f>
        <v>0.9306184834630582</v>
      </c>
      <c r="L8" s="24">
        <v>3076372006</v>
      </c>
      <c r="M8" s="24">
        <v>3076372006</v>
      </c>
      <c r="N8" s="24">
        <v>3076372006</v>
      </c>
      <c r="O8" s="35">
        <f>(N8/G8)</f>
        <v>0.92344850039116333</v>
      </c>
    </row>
    <row r="9" spans="1:15" ht="15" customHeight="1" x14ac:dyDescent="0.2">
      <c r="A9" s="21" t="s">
        <v>52</v>
      </c>
      <c r="B9" s="22" t="s">
        <v>40</v>
      </c>
      <c r="C9" s="23" t="s">
        <v>54</v>
      </c>
      <c r="D9" s="24">
        <v>110827950</v>
      </c>
      <c r="E9" s="24">
        <v>0</v>
      </c>
      <c r="F9" s="24">
        <v>7000000</v>
      </c>
      <c r="G9" s="24">
        <v>103827950</v>
      </c>
      <c r="H9" s="24">
        <v>102321200</v>
      </c>
      <c r="I9" s="24">
        <v>1506750</v>
      </c>
      <c r="J9" s="24">
        <v>102321200</v>
      </c>
      <c r="K9" s="35">
        <f>(J9/G9)</f>
        <v>0.98548801165774724</v>
      </c>
      <c r="L9" s="24">
        <v>102321200</v>
      </c>
      <c r="M9" s="24">
        <v>102321200</v>
      </c>
      <c r="N9" s="24">
        <v>102321200</v>
      </c>
      <c r="O9" s="35">
        <f>(N9/G9)</f>
        <v>0.98548801165774724</v>
      </c>
    </row>
    <row r="10" spans="1:15" ht="24.95" customHeight="1" x14ac:dyDescent="0.2">
      <c r="A10" s="21" t="s">
        <v>55</v>
      </c>
      <c r="B10" s="22" t="s">
        <v>40</v>
      </c>
      <c r="C10" s="23" t="s">
        <v>56</v>
      </c>
      <c r="D10" s="24">
        <v>116296892557</v>
      </c>
      <c r="E10" s="24">
        <v>6123555578</v>
      </c>
      <c r="F10" s="24">
        <v>0</v>
      </c>
      <c r="G10" s="24">
        <v>122420448135</v>
      </c>
      <c r="H10" s="24">
        <v>122362773940</v>
      </c>
      <c r="I10" s="24">
        <v>57674195</v>
      </c>
      <c r="J10" s="24">
        <v>122362773940</v>
      </c>
      <c r="K10" s="35">
        <f>(J10/G10)</f>
        <v>0.99952888430095932</v>
      </c>
      <c r="L10" s="24">
        <v>117053093534</v>
      </c>
      <c r="M10" s="24">
        <v>117053093534</v>
      </c>
      <c r="N10" s="24">
        <v>117053093534</v>
      </c>
      <c r="O10" s="35">
        <f>(N10/G10)</f>
        <v>0.95615638822787907</v>
      </c>
    </row>
    <row r="11" spans="1:15" ht="15" customHeight="1" x14ac:dyDescent="0.2">
      <c r="A11" s="27"/>
      <c r="B11" s="25"/>
      <c r="C11" s="28" t="s">
        <v>104</v>
      </c>
      <c r="D11" s="29">
        <f>SUM(D5:D10)</f>
        <v>512904054838</v>
      </c>
      <c r="E11" s="29">
        <f t="shared" ref="E11:N11" si="0">SUM(E5:E10)</f>
        <v>58985471578</v>
      </c>
      <c r="F11" s="29">
        <f t="shared" si="0"/>
        <v>8960471578</v>
      </c>
      <c r="G11" s="29">
        <f t="shared" si="0"/>
        <v>562929054838</v>
      </c>
      <c r="H11" s="29">
        <f t="shared" si="0"/>
        <v>561701023399</v>
      </c>
      <c r="I11" s="29">
        <f t="shared" si="0"/>
        <v>1228031439</v>
      </c>
      <c r="J11" s="29">
        <f t="shared" si="0"/>
        <v>561701023399</v>
      </c>
      <c r="K11" s="30">
        <f>(J11/G11)</f>
        <v>0.99781849696965208</v>
      </c>
      <c r="L11" s="29">
        <f t="shared" si="0"/>
        <v>556358684221</v>
      </c>
      <c r="M11" s="29">
        <f t="shared" si="0"/>
        <v>556358684221</v>
      </c>
      <c r="N11" s="29">
        <f t="shared" si="0"/>
        <v>556358684221</v>
      </c>
      <c r="O11" s="30">
        <f>(N11/G11)</f>
        <v>0.98832824392251195</v>
      </c>
    </row>
    <row r="12" spans="1:15" ht="15" customHeight="1" x14ac:dyDescent="0.2">
      <c r="A12" s="21" t="s">
        <v>57</v>
      </c>
      <c r="B12" s="22" t="s">
        <v>40</v>
      </c>
      <c r="C12" s="23" t="s">
        <v>59</v>
      </c>
      <c r="D12" s="24">
        <v>567530000</v>
      </c>
      <c r="E12" s="24">
        <v>293000000</v>
      </c>
      <c r="F12" s="24">
        <v>0</v>
      </c>
      <c r="G12" s="24">
        <v>860530000</v>
      </c>
      <c r="H12" s="24">
        <v>846165208.39999998</v>
      </c>
      <c r="I12" s="24">
        <v>14364791.6</v>
      </c>
      <c r="J12" s="24">
        <v>846165208.39333296</v>
      </c>
      <c r="K12" s="35">
        <f>(J12/G12)</f>
        <v>0.98330704146669257</v>
      </c>
      <c r="L12" s="24">
        <v>846165208.38999999</v>
      </c>
      <c r="M12" s="24">
        <v>846165208.38999999</v>
      </c>
      <c r="N12" s="24">
        <v>846165208.38999999</v>
      </c>
      <c r="O12" s="35">
        <f>(N12/G12)</f>
        <v>0.98330704146281944</v>
      </c>
    </row>
    <row r="13" spans="1:15" ht="15" customHeight="1" x14ac:dyDescent="0.2">
      <c r="A13" s="21" t="s">
        <v>60</v>
      </c>
      <c r="B13" s="22" t="s">
        <v>40</v>
      </c>
      <c r="C13" s="23" t="s">
        <v>61</v>
      </c>
      <c r="D13" s="24">
        <v>32672561986</v>
      </c>
      <c r="E13" s="24">
        <v>2037120314</v>
      </c>
      <c r="F13" s="24">
        <v>1978294398</v>
      </c>
      <c r="G13" s="24">
        <v>32731387902</v>
      </c>
      <c r="H13" s="24">
        <v>32115881813.560001</v>
      </c>
      <c r="I13" s="24">
        <v>615506088.44000006</v>
      </c>
      <c r="J13" s="24">
        <v>32115881813.560001</v>
      </c>
      <c r="K13" s="35">
        <f>(J13/G13)</f>
        <v>0.98119523405842535</v>
      </c>
      <c r="L13" s="24">
        <v>28532111566.060001</v>
      </c>
      <c r="M13" s="24">
        <v>28184303052.540001</v>
      </c>
      <c r="N13" s="24">
        <v>28184303052.540001</v>
      </c>
      <c r="O13" s="35">
        <f>(N13/G13)</f>
        <v>0.86107876442409714</v>
      </c>
    </row>
    <row r="14" spans="1:15" ht="15" customHeight="1" x14ac:dyDescent="0.2">
      <c r="A14" s="27"/>
      <c r="B14" s="25"/>
      <c r="C14" s="28" t="s">
        <v>105</v>
      </c>
      <c r="D14" s="29">
        <f>SUM(D12:D13)</f>
        <v>33240091986</v>
      </c>
      <c r="E14" s="29">
        <f t="shared" ref="E14:J14" si="1">SUM(E12:E13)</f>
        <v>2330120314</v>
      </c>
      <c r="F14" s="29">
        <f t="shared" si="1"/>
        <v>1978294398</v>
      </c>
      <c r="G14" s="29">
        <f t="shared" si="1"/>
        <v>33591917902</v>
      </c>
      <c r="H14" s="29">
        <f t="shared" si="1"/>
        <v>32962047021.960003</v>
      </c>
      <c r="I14" s="29">
        <f t="shared" si="1"/>
        <v>629870880.04000008</v>
      </c>
      <c r="J14" s="29">
        <f t="shared" si="1"/>
        <v>32962047021.953335</v>
      </c>
      <c r="K14" s="30">
        <f>(J14/G14)</f>
        <v>0.9812493325958872</v>
      </c>
      <c r="L14" s="29">
        <f t="shared" ref="L14:N14" si="2">SUM(L12:L13)</f>
        <v>29378276774.450001</v>
      </c>
      <c r="M14" s="29">
        <f t="shared" si="2"/>
        <v>29030468260.93</v>
      </c>
      <c r="N14" s="29">
        <f t="shared" si="2"/>
        <v>29030468260.93</v>
      </c>
      <c r="O14" s="30">
        <f>(N14/G14)</f>
        <v>0.86420990744328952</v>
      </c>
    </row>
    <row r="15" spans="1:15" ht="15" customHeight="1" x14ac:dyDescent="0.2">
      <c r="A15" s="21" t="s">
        <v>62</v>
      </c>
      <c r="B15" s="22" t="s">
        <v>40</v>
      </c>
      <c r="C15" s="23" t="s">
        <v>63</v>
      </c>
      <c r="D15" s="24">
        <v>0</v>
      </c>
      <c r="E15" s="24">
        <v>359365951</v>
      </c>
      <c r="F15" s="24">
        <v>359365951</v>
      </c>
      <c r="G15" s="24">
        <v>0</v>
      </c>
      <c r="H15" s="24">
        <v>0</v>
      </c>
      <c r="I15" s="24">
        <v>0</v>
      </c>
      <c r="J15" s="24">
        <v>0</v>
      </c>
      <c r="K15" s="35"/>
      <c r="L15" s="24">
        <v>0</v>
      </c>
      <c r="M15" s="24">
        <v>0</v>
      </c>
      <c r="N15" s="24">
        <v>0</v>
      </c>
      <c r="O15" s="35"/>
    </row>
    <row r="16" spans="1:15" ht="15" customHeight="1" x14ac:dyDescent="0.2">
      <c r="A16" s="21" t="s">
        <v>62</v>
      </c>
      <c r="B16" s="22" t="s">
        <v>40</v>
      </c>
      <c r="C16" s="23" t="s">
        <v>63</v>
      </c>
      <c r="D16" s="24">
        <v>0</v>
      </c>
      <c r="E16" s="24">
        <v>359365951</v>
      </c>
      <c r="F16" s="24">
        <v>0</v>
      </c>
      <c r="G16" s="24">
        <v>359365951</v>
      </c>
      <c r="H16" s="24">
        <v>359365951</v>
      </c>
      <c r="I16" s="24">
        <v>0</v>
      </c>
      <c r="J16" s="24">
        <v>359365951</v>
      </c>
      <c r="K16" s="35">
        <f>(J16/G16)</f>
        <v>1</v>
      </c>
      <c r="L16" s="24">
        <v>359365951</v>
      </c>
      <c r="M16" s="24">
        <v>359365951</v>
      </c>
      <c r="N16" s="24">
        <v>359365951</v>
      </c>
      <c r="O16" s="35">
        <f>(N16/G16)</f>
        <v>1</v>
      </c>
    </row>
    <row r="17" spans="1:15" ht="15" customHeight="1" x14ac:dyDescent="0.2">
      <c r="A17" s="21" t="s">
        <v>62</v>
      </c>
      <c r="B17" s="22" t="s">
        <v>65</v>
      </c>
      <c r="C17" s="23" t="s">
        <v>63</v>
      </c>
      <c r="D17" s="24">
        <v>722030000</v>
      </c>
      <c r="E17" s="24">
        <v>0</v>
      </c>
      <c r="F17" s="24">
        <v>0</v>
      </c>
      <c r="G17" s="24">
        <v>722030000</v>
      </c>
      <c r="H17" s="24">
        <v>722030000</v>
      </c>
      <c r="I17" s="24">
        <v>0</v>
      </c>
      <c r="J17" s="24">
        <v>722030000</v>
      </c>
      <c r="K17" s="35">
        <f>(J17/G17)</f>
        <v>1</v>
      </c>
      <c r="L17" s="24">
        <v>722030000</v>
      </c>
      <c r="M17" s="24">
        <v>722030000</v>
      </c>
      <c r="N17" s="24">
        <v>722030000</v>
      </c>
      <c r="O17" s="35">
        <f>(N17/G17)</f>
        <v>1</v>
      </c>
    </row>
    <row r="18" spans="1:15" ht="24.95" customHeight="1" x14ac:dyDescent="0.2">
      <c r="A18" s="21" t="s">
        <v>66</v>
      </c>
      <c r="B18" s="22" t="s">
        <v>40</v>
      </c>
      <c r="C18" s="23" t="s">
        <v>68</v>
      </c>
      <c r="D18" s="24">
        <v>0</v>
      </c>
      <c r="E18" s="24">
        <v>276515845</v>
      </c>
      <c r="F18" s="24">
        <v>276515845</v>
      </c>
      <c r="G18" s="24">
        <v>0</v>
      </c>
      <c r="H18" s="24">
        <v>0</v>
      </c>
      <c r="I18" s="24">
        <v>0</v>
      </c>
      <c r="J18" s="24">
        <v>0</v>
      </c>
      <c r="K18" s="35"/>
      <c r="L18" s="24">
        <v>0</v>
      </c>
      <c r="M18" s="24">
        <v>0</v>
      </c>
      <c r="N18" s="24">
        <v>0</v>
      </c>
      <c r="O18" s="35"/>
    </row>
    <row r="19" spans="1:15" ht="15" customHeight="1" x14ac:dyDescent="0.2">
      <c r="A19" s="21" t="s">
        <v>69</v>
      </c>
      <c r="B19" s="22" t="s">
        <v>40</v>
      </c>
      <c r="C19" s="23" t="s">
        <v>70</v>
      </c>
      <c r="D19" s="24">
        <v>1493500000</v>
      </c>
      <c r="E19" s="24">
        <v>0</v>
      </c>
      <c r="F19" s="24">
        <v>485238945</v>
      </c>
      <c r="G19" s="24">
        <v>1008261055</v>
      </c>
      <c r="H19" s="24">
        <v>883416886</v>
      </c>
      <c r="I19" s="24">
        <v>124844169</v>
      </c>
      <c r="J19" s="24">
        <v>883416886</v>
      </c>
      <c r="K19" s="35">
        <f>(J19/G19)</f>
        <v>0.87617872535997143</v>
      </c>
      <c r="L19" s="24">
        <v>830032147</v>
      </c>
      <c r="M19" s="24">
        <v>830032147</v>
      </c>
      <c r="N19" s="24">
        <v>830032147</v>
      </c>
      <c r="O19" s="35">
        <f>(N19/G19)</f>
        <v>0.82323138723234723</v>
      </c>
    </row>
    <row r="20" spans="1:15" ht="15" customHeight="1" x14ac:dyDescent="0.2">
      <c r="A20" s="21" t="s">
        <v>71</v>
      </c>
      <c r="B20" s="22" t="s">
        <v>40</v>
      </c>
      <c r="C20" s="23" t="s">
        <v>72</v>
      </c>
      <c r="D20" s="24">
        <v>514761055</v>
      </c>
      <c r="E20" s="24">
        <v>485238945</v>
      </c>
      <c r="F20" s="24">
        <v>0</v>
      </c>
      <c r="G20" s="24">
        <v>1000000000</v>
      </c>
      <c r="H20" s="24">
        <v>999837420</v>
      </c>
      <c r="I20" s="24">
        <v>162580</v>
      </c>
      <c r="J20" s="24">
        <v>999837420</v>
      </c>
      <c r="K20" s="35">
        <f>(J20/G20)</f>
        <v>0.99983741999999998</v>
      </c>
      <c r="L20" s="24">
        <v>999837420</v>
      </c>
      <c r="M20" s="24">
        <v>999837420</v>
      </c>
      <c r="N20" s="24">
        <v>999837420</v>
      </c>
      <c r="O20" s="35">
        <f>(N20/G20)</f>
        <v>0.99983741999999998</v>
      </c>
    </row>
    <row r="21" spans="1:15" ht="15" customHeight="1" x14ac:dyDescent="0.2">
      <c r="A21" s="21" t="s">
        <v>73</v>
      </c>
      <c r="B21" s="22" t="s">
        <v>40</v>
      </c>
      <c r="C21" s="23" t="s">
        <v>75</v>
      </c>
      <c r="D21" s="24">
        <v>515000000</v>
      </c>
      <c r="E21" s="24">
        <v>0</v>
      </c>
      <c r="F21" s="24">
        <v>505000000</v>
      </c>
      <c r="G21" s="24">
        <v>10000000</v>
      </c>
      <c r="H21" s="24">
        <v>1830835.59</v>
      </c>
      <c r="I21" s="24">
        <v>8169164.4100000001</v>
      </c>
      <c r="J21" s="24">
        <v>1830835.59</v>
      </c>
      <c r="K21" s="35">
        <f>(J21/G21)</f>
        <v>0.18308355900000001</v>
      </c>
      <c r="L21" s="24">
        <v>1830835.59</v>
      </c>
      <c r="M21" s="24">
        <v>1830835.59</v>
      </c>
      <c r="N21" s="24">
        <v>1830835.59</v>
      </c>
      <c r="O21" s="35">
        <f>(N21/G21)</f>
        <v>0.18308355900000001</v>
      </c>
    </row>
    <row r="22" spans="1:15" ht="24.95" customHeight="1" x14ac:dyDescent="0.2">
      <c r="A22" s="21" t="s">
        <v>76</v>
      </c>
      <c r="B22" s="22" t="s">
        <v>40</v>
      </c>
      <c r="C22" s="23" t="s">
        <v>78</v>
      </c>
      <c r="D22" s="24">
        <v>1695604469</v>
      </c>
      <c r="E22" s="24">
        <v>0</v>
      </c>
      <c r="F22" s="24">
        <v>1614970420</v>
      </c>
      <c r="G22" s="24">
        <v>80634049</v>
      </c>
      <c r="H22" s="24">
        <v>25020251.620000001</v>
      </c>
      <c r="I22" s="24">
        <v>55613797.380000003</v>
      </c>
      <c r="J22" s="24">
        <v>25020251.620000001</v>
      </c>
      <c r="K22" s="35">
        <f>(J22/G22)</f>
        <v>0.31029387622591048</v>
      </c>
      <c r="L22" s="24">
        <v>25020251.620000001</v>
      </c>
      <c r="M22" s="24">
        <v>25020251.620000001</v>
      </c>
      <c r="N22" s="24">
        <v>25020251.620000001</v>
      </c>
      <c r="O22" s="35">
        <f>(N22/G22)</f>
        <v>0.31029387622591048</v>
      </c>
    </row>
    <row r="23" spans="1:15" ht="15" customHeight="1" x14ac:dyDescent="0.2">
      <c r="A23" s="21" t="s">
        <v>79</v>
      </c>
      <c r="B23" s="22" t="s">
        <v>40</v>
      </c>
      <c r="C23" s="23" t="s">
        <v>81</v>
      </c>
      <c r="D23" s="24">
        <v>18561127511</v>
      </c>
      <c r="E23" s="24">
        <v>1685294398</v>
      </c>
      <c r="F23" s="24">
        <v>0</v>
      </c>
      <c r="G23" s="24">
        <v>20246421909</v>
      </c>
      <c r="H23" s="24">
        <v>20043342746</v>
      </c>
      <c r="I23" s="24">
        <v>203079163</v>
      </c>
      <c r="J23" s="24">
        <v>20043342746</v>
      </c>
      <c r="K23" s="35">
        <f>(J23/G23)</f>
        <v>0.98996962703272884</v>
      </c>
      <c r="L23" s="24">
        <v>18537980141</v>
      </c>
      <c r="M23" s="24">
        <v>18374018202</v>
      </c>
      <c r="N23" s="24">
        <v>18374018202</v>
      </c>
      <c r="O23" s="35">
        <f>(N23/G23)</f>
        <v>0.90751927844753277</v>
      </c>
    </row>
    <row r="24" spans="1:15" ht="15" customHeight="1" x14ac:dyDescent="0.2">
      <c r="A24" s="27"/>
      <c r="B24" s="25"/>
      <c r="C24" s="28" t="s">
        <v>106</v>
      </c>
      <c r="D24" s="29">
        <f>SUM(D15:D23)</f>
        <v>23502023035</v>
      </c>
      <c r="E24" s="29">
        <f t="shared" ref="E24:N24" si="3">SUM(E15:E23)</f>
        <v>3165781090</v>
      </c>
      <c r="F24" s="29">
        <f t="shared" si="3"/>
        <v>3241091161</v>
      </c>
      <c r="G24" s="29">
        <f t="shared" si="3"/>
        <v>23426712964</v>
      </c>
      <c r="H24" s="29">
        <f t="shared" si="3"/>
        <v>23034844090.209999</v>
      </c>
      <c r="I24" s="29">
        <f t="shared" si="3"/>
        <v>391868873.78999996</v>
      </c>
      <c r="J24" s="29">
        <f t="shared" si="3"/>
        <v>23034844090.209999</v>
      </c>
      <c r="K24" s="30">
        <f>(J24/G24)</f>
        <v>0.98327256263428042</v>
      </c>
      <c r="L24" s="29">
        <f t="shared" si="3"/>
        <v>21476096746.209999</v>
      </c>
      <c r="M24" s="29">
        <f t="shared" si="3"/>
        <v>21312134807.209999</v>
      </c>
      <c r="N24" s="29">
        <f t="shared" si="3"/>
        <v>21312134807.209999</v>
      </c>
      <c r="O24" s="30">
        <f>(N24/G24)</f>
        <v>0.90973645512968515</v>
      </c>
    </row>
    <row r="25" spans="1:15" ht="15" customHeight="1" x14ac:dyDescent="0.2">
      <c r="A25" s="31"/>
      <c r="B25" s="26"/>
      <c r="C25" s="32" t="s">
        <v>107</v>
      </c>
      <c r="D25" s="33">
        <f>D11+D14+D24</f>
        <v>569646169859</v>
      </c>
      <c r="E25" s="33">
        <f t="shared" ref="E25:N25" si="4">E11+E14+E24</f>
        <v>64481372982</v>
      </c>
      <c r="F25" s="33">
        <f t="shared" si="4"/>
        <v>14179857137</v>
      </c>
      <c r="G25" s="33">
        <f t="shared" si="4"/>
        <v>619947685704</v>
      </c>
      <c r="H25" s="33">
        <f t="shared" si="4"/>
        <v>617697914511.16992</v>
      </c>
      <c r="I25" s="33">
        <f t="shared" si="4"/>
        <v>2249771192.8299999</v>
      </c>
      <c r="J25" s="33">
        <f t="shared" si="4"/>
        <v>617697914511.16333</v>
      </c>
      <c r="K25" s="34">
        <f>(J25/G25)</f>
        <v>0.99637103058094023</v>
      </c>
      <c r="L25" s="33">
        <f>L11+L14+L24</f>
        <v>607213057741.65991</v>
      </c>
      <c r="M25" s="33">
        <f t="shared" si="4"/>
        <v>606701287289.14001</v>
      </c>
      <c r="N25" s="33">
        <f t="shared" si="4"/>
        <v>606701287289.14001</v>
      </c>
      <c r="O25" s="34">
        <f>(N25/G25)</f>
        <v>0.97863303836707183</v>
      </c>
    </row>
    <row r="26" spans="1:15" ht="50.1" customHeight="1" x14ac:dyDescent="0.2">
      <c r="A26" s="21" t="s">
        <v>82</v>
      </c>
      <c r="B26" s="22" t="s">
        <v>65</v>
      </c>
      <c r="C26" s="23" t="s">
        <v>86</v>
      </c>
      <c r="D26" s="24">
        <v>6175000000</v>
      </c>
      <c r="E26" s="24">
        <v>0</v>
      </c>
      <c r="F26" s="24">
        <v>3960488914</v>
      </c>
      <c r="G26" s="24">
        <v>2214511086</v>
      </c>
      <c r="H26" s="24">
        <v>1714511086</v>
      </c>
      <c r="I26" s="24">
        <v>500000000</v>
      </c>
      <c r="J26" s="24">
        <v>1714511086</v>
      </c>
      <c r="K26" s="35">
        <f>(J26/G26)</f>
        <v>0.77421652880359526</v>
      </c>
      <c r="L26" s="24">
        <v>1536701286</v>
      </c>
      <c r="M26" s="24">
        <v>1536701286</v>
      </c>
      <c r="N26" s="24">
        <v>1536701286</v>
      </c>
      <c r="O26" s="35">
        <f>(N26/G26)</f>
        <v>0.69392350109011824</v>
      </c>
    </row>
    <row r="27" spans="1:15" ht="50.1" customHeight="1" x14ac:dyDescent="0.2">
      <c r="A27" s="21" t="s">
        <v>87</v>
      </c>
      <c r="B27" s="22" t="s">
        <v>65</v>
      </c>
      <c r="C27" s="23" t="s">
        <v>89</v>
      </c>
      <c r="D27" s="24">
        <v>9580000000</v>
      </c>
      <c r="E27" s="24">
        <v>0</v>
      </c>
      <c r="F27" s="24">
        <v>216716303.94</v>
      </c>
      <c r="G27" s="24">
        <v>9363283696.0599995</v>
      </c>
      <c r="H27" s="24">
        <v>9362519741.3999996</v>
      </c>
      <c r="I27" s="24">
        <v>763954.66</v>
      </c>
      <c r="J27" s="24">
        <v>9362519741.3999996</v>
      </c>
      <c r="K27" s="35">
        <f>(J27/G27)</f>
        <v>0.99991840953614153</v>
      </c>
      <c r="L27" s="24">
        <v>7262569355.9399996</v>
      </c>
      <c r="M27" s="24">
        <v>7262569355.9399996</v>
      </c>
      <c r="N27" s="24">
        <v>7262569355.9399996</v>
      </c>
      <c r="O27" s="35">
        <f>(N27/G27)</f>
        <v>0.77564341652875846</v>
      </c>
    </row>
    <row r="28" spans="1:15" ht="50.1" customHeight="1" x14ac:dyDescent="0.2">
      <c r="A28" s="21" t="s">
        <v>90</v>
      </c>
      <c r="B28" s="22" t="s">
        <v>65</v>
      </c>
      <c r="C28" s="23" t="s">
        <v>91</v>
      </c>
      <c r="D28" s="24">
        <v>6742524118</v>
      </c>
      <c r="E28" s="24">
        <v>0</v>
      </c>
      <c r="F28" s="24">
        <v>153888904</v>
      </c>
      <c r="G28" s="24">
        <v>6588635214</v>
      </c>
      <c r="H28" s="24">
        <v>6588398404</v>
      </c>
      <c r="I28" s="24">
        <v>236810</v>
      </c>
      <c r="J28" s="24">
        <v>6588398404</v>
      </c>
      <c r="K28" s="35">
        <f>(J28/G28)</f>
        <v>0.99996405780676756</v>
      </c>
      <c r="L28" s="24">
        <v>2661716696.23</v>
      </c>
      <c r="M28" s="24">
        <v>2661716696.23</v>
      </c>
      <c r="N28" s="24">
        <v>2661716696.23</v>
      </c>
      <c r="O28" s="35">
        <f>(N28/G28)</f>
        <v>0.40398604715194969</v>
      </c>
    </row>
    <row r="29" spans="1:15" ht="50.1" customHeight="1" x14ac:dyDescent="0.2">
      <c r="A29" s="21" t="s">
        <v>92</v>
      </c>
      <c r="B29" s="22" t="s">
        <v>65</v>
      </c>
      <c r="C29" s="23" t="s">
        <v>93</v>
      </c>
      <c r="D29" s="24">
        <v>8400000000</v>
      </c>
      <c r="E29" s="24">
        <v>0</v>
      </c>
      <c r="F29" s="24">
        <v>8400000000</v>
      </c>
      <c r="G29" s="24">
        <v>0</v>
      </c>
      <c r="H29" s="24">
        <v>0</v>
      </c>
      <c r="I29" s="24">
        <v>0</v>
      </c>
      <c r="J29" s="24">
        <v>0</v>
      </c>
      <c r="K29" s="35"/>
      <c r="L29" s="24">
        <v>0</v>
      </c>
      <c r="M29" s="24">
        <v>0</v>
      </c>
      <c r="N29" s="24">
        <v>0</v>
      </c>
      <c r="O29" s="35"/>
    </row>
    <row r="30" spans="1:15" ht="50.1" customHeight="1" x14ac:dyDescent="0.2">
      <c r="A30" s="21" t="s">
        <v>92</v>
      </c>
      <c r="B30" s="22" t="s">
        <v>94</v>
      </c>
      <c r="C30" s="23" t="s">
        <v>93</v>
      </c>
      <c r="D30" s="24">
        <v>11435000000</v>
      </c>
      <c r="E30" s="24">
        <v>0</v>
      </c>
      <c r="F30" s="24">
        <v>11435000000</v>
      </c>
      <c r="G30" s="24">
        <v>0</v>
      </c>
      <c r="H30" s="24">
        <v>0</v>
      </c>
      <c r="I30" s="24">
        <v>0</v>
      </c>
      <c r="J30" s="24">
        <v>0</v>
      </c>
      <c r="K30" s="35"/>
      <c r="L30" s="24">
        <v>0</v>
      </c>
      <c r="M30" s="24">
        <v>0</v>
      </c>
      <c r="N30" s="24">
        <v>0</v>
      </c>
      <c r="O30" s="35"/>
    </row>
    <row r="31" spans="1:15" ht="50.1" customHeight="1" x14ac:dyDescent="0.2">
      <c r="A31" s="21" t="s">
        <v>95</v>
      </c>
      <c r="B31" s="22" t="s">
        <v>94</v>
      </c>
      <c r="C31" s="23" t="s">
        <v>96</v>
      </c>
      <c r="D31" s="24">
        <v>0</v>
      </c>
      <c r="E31" s="24">
        <v>11435000000</v>
      </c>
      <c r="F31" s="24">
        <v>544589498.05999994</v>
      </c>
      <c r="G31" s="24">
        <v>10890410501.940001</v>
      </c>
      <c r="H31" s="24">
        <v>10817343513.799999</v>
      </c>
      <c r="I31" s="24">
        <v>73066987.849999994</v>
      </c>
      <c r="J31" s="24">
        <v>10817343513.799999</v>
      </c>
      <c r="K31" s="35">
        <f>(J31/G31)</f>
        <v>0.99329070395216179</v>
      </c>
      <c r="L31" s="24">
        <v>8783706627.1499996</v>
      </c>
      <c r="M31" s="24">
        <v>8690254627.1499996</v>
      </c>
      <c r="N31" s="24">
        <v>8690254627.1499996</v>
      </c>
      <c r="O31" s="35">
        <f>(N31/G31)</f>
        <v>0.79797309987552179</v>
      </c>
    </row>
    <row r="32" spans="1:15" ht="50.1" customHeight="1" x14ac:dyDescent="0.2">
      <c r="A32" s="21" t="s">
        <v>97</v>
      </c>
      <c r="B32" s="22" t="s">
        <v>65</v>
      </c>
      <c r="C32" s="23" t="s">
        <v>98</v>
      </c>
      <c r="D32" s="24">
        <v>0</v>
      </c>
      <c r="E32" s="24">
        <v>8400000000</v>
      </c>
      <c r="F32" s="24">
        <v>6120520794</v>
      </c>
      <c r="G32" s="24">
        <v>2279479206</v>
      </c>
      <c r="H32" s="24">
        <v>2279479206</v>
      </c>
      <c r="I32" s="24">
        <v>0</v>
      </c>
      <c r="J32" s="24">
        <v>2279479206</v>
      </c>
      <c r="K32" s="35">
        <f>(J32/G32)</f>
        <v>1</v>
      </c>
      <c r="L32" s="24">
        <v>1772693224</v>
      </c>
      <c r="M32" s="24">
        <v>1772693224</v>
      </c>
      <c r="N32" s="24">
        <v>1772693224</v>
      </c>
      <c r="O32" s="35">
        <f>(N32/G32)</f>
        <v>0.77767466328885648</v>
      </c>
    </row>
    <row r="33" spans="1:15" ht="15" customHeight="1" x14ac:dyDescent="0.2">
      <c r="A33" s="27"/>
      <c r="B33" s="25"/>
      <c r="C33" s="28" t="s">
        <v>108</v>
      </c>
      <c r="D33" s="29">
        <f t="shared" ref="D33:J33" si="5">SUM(D26:D32)</f>
        <v>42332524118</v>
      </c>
      <c r="E33" s="29">
        <f t="shared" si="5"/>
        <v>19835000000</v>
      </c>
      <c r="F33" s="29">
        <f t="shared" si="5"/>
        <v>30831204414.000004</v>
      </c>
      <c r="G33" s="29">
        <f t="shared" si="5"/>
        <v>31336319704</v>
      </c>
      <c r="H33" s="29">
        <f t="shared" si="5"/>
        <v>30762251951.200001</v>
      </c>
      <c r="I33" s="29">
        <f t="shared" si="5"/>
        <v>574067752.50999999</v>
      </c>
      <c r="J33" s="29">
        <f t="shared" si="5"/>
        <v>30762251951.200001</v>
      </c>
      <c r="K33" s="30">
        <f>(J33/G33)</f>
        <v>0.98168043477273048</v>
      </c>
      <c r="L33" s="29">
        <f>SUM(L26:L32)</f>
        <v>22017387189.32</v>
      </c>
      <c r="M33" s="29">
        <f>SUM(M26:M32)</f>
        <v>21923935189.32</v>
      </c>
      <c r="N33" s="29">
        <f>SUM(N26:N32)</f>
        <v>21923935189.32</v>
      </c>
      <c r="O33" s="30">
        <f>(N33/G33)</f>
        <v>0.6996333773848199</v>
      </c>
    </row>
    <row r="34" spans="1:15" ht="15" customHeight="1" x14ac:dyDescent="0.2">
      <c r="A34" s="31"/>
      <c r="B34" s="26"/>
      <c r="C34" s="32" t="s">
        <v>112</v>
      </c>
      <c r="D34" s="33">
        <f t="shared" ref="D34:J34" si="6">D25+D33</f>
        <v>611978693977</v>
      </c>
      <c r="E34" s="33">
        <f t="shared" si="6"/>
        <v>84316372982</v>
      </c>
      <c r="F34" s="33">
        <f t="shared" si="6"/>
        <v>45011061551</v>
      </c>
      <c r="G34" s="33">
        <f t="shared" si="6"/>
        <v>651284005408</v>
      </c>
      <c r="H34" s="33">
        <f t="shared" si="6"/>
        <v>648460166462.36987</v>
      </c>
      <c r="I34" s="33">
        <f t="shared" si="6"/>
        <v>2823838945.3400002</v>
      </c>
      <c r="J34" s="33">
        <f t="shared" si="6"/>
        <v>648460166462.36328</v>
      </c>
      <c r="K34" s="34">
        <f>(J34/G34)</f>
        <v>0.99566419730534039</v>
      </c>
      <c r="L34" s="33">
        <f>L25+L33</f>
        <v>629230444930.97986</v>
      </c>
      <c r="M34" s="33">
        <f>M25+M33</f>
        <v>628625222478.45996</v>
      </c>
      <c r="N34" s="33">
        <f>N25+N33</f>
        <v>628625222478.45996</v>
      </c>
      <c r="O34" s="34">
        <v>0.98887002063376694</v>
      </c>
    </row>
  </sheetData>
  <printOptions horizontalCentered="1" verticalCentered="1"/>
  <pageMargins left="0.78740157480314965" right="0.78740157480314965" top="0.78740157480314965" bottom="0.78740157480314965" header="0.78740157480314965" footer="0.78740157480314965"/>
  <pageSetup paperSize="14" scale="56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36"/>
  <sheetViews>
    <sheetView showGridLines="0" workbookViewId="0">
      <selection activeCell="P16" sqref="P16"/>
    </sheetView>
  </sheetViews>
  <sheetFormatPr baseColWidth="10" defaultRowHeight="15" x14ac:dyDescent="0.25"/>
  <cols>
    <col min="1" max="1" width="9.42578125" customWidth="1"/>
    <col min="2" max="2" width="20.85546875" customWidth="1"/>
    <col min="3" max="3" width="10.140625" customWidth="1"/>
    <col min="4" max="11" width="5.42578125" hidden="1" customWidth="1"/>
    <col min="12" max="12" width="7" hidden="1" customWidth="1"/>
    <col min="13" max="13" width="9.5703125" hidden="1" customWidth="1"/>
    <col min="14" max="14" width="6.28515625" customWidth="1"/>
    <col min="15" max="15" width="5" customWidth="1"/>
    <col min="16" max="16" width="27.5703125" customWidth="1"/>
    <col min="17" max="19" width="18.85546875" hidden="1" customWidth="1"/>
    <col min="20" max="20" width="17.28515625" customWidth="1"/>
    <col min="21" max="21" width="12.28515625" customWidth="1"/>
    <col min="22" max="22" width="16.85546875" customWidth="1"/>
    <col min="23" max="23" width="16" customWidth="1"/>
    <col min="24" max="24" width="16.7109375" customWidth="1"/>
    <col min="25" max="26" width="17" customWidth="1"/>
    <col min="27" max="27" width="17.5703125" customWidth="1"/>
    <col min="28" max="28" width="7.7109375" customWidth="1"/>
    <col min="29" max="29" width="15.140625" hidden="1" customWidth="1"/>
    <col min="30" max="30" width="14.7109375" style="12" hidden="1" customWidth="1"/>
    <col min="31" max="31" width="13.7109375" style="13" hidden="1" customWidth="1"/>
    <col min="32" max="32" width="16.28515625" style="13" hidden="1" customWidth="1"/>
    <col min="33" max="33" width="16.85546875" bestFit="1" customWidth="1"/>
  </cols>
  <sheetData>
    <row r="1" spans="1:33" x14ac:dyDescent="0.25">
      <c r="A1" s="1" t="s">
        <v>0</v>
      </c>
      <c r="B1" s="1">
        <v>2018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2" t="s">
        <v>1</v>
      </c>
      <c r="X1" s="2" t="s">
        <v>1</v>
      </c>
      <c r="Y1" s="2" t="s">
        <v>1</v>
      </c>
      <c r="Z1" s="2" t="s">
        <v>1</v>
      </c>
      <c r="AA1" s="2" t="s">
        <v>1</v>
      </c>
      <c r="AB1" s="2" t="s">
        <v>1</v>
      </c>
      <c r="AC1" s="2" t="s">
        <v>1</v>
      </c>
      <c r="AD1" s="2" t="s">
        <v>1</v>
      </c>
      <c r="AE1" s="2" t="s">
        <v>1</v>
      </c>
      <c r="AF1" s="2" t="s">
        <v>1</v>
      </c>
    </row>
    <row r="2" spans="1:33" x14ac:dyDescent="0.25">
      <c r="A2" s="1" t="s">
        <v>2</v>
      </c>
      <c r="B2" s="1" t="s">
        <v>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  <c r="S2" s="2" t="s">
        <v>1</v>
      </c>
      <c r="T2" s="2" t="s">
        <v>1</v>
      </c>
      <c r="U2" s="2" t="s">
        <v>1</v>
      </c>
      <c r="V2" s="2" t="s">
        <v>1</v>
      </c>
      <c r="W2" s="2" t="s">
        <v>1</v>
      </c>
      <c r="X2" s="2" t="s">
        <v>1</v>
      </c>
      <c r="Y2" s="2" t="s">
        <v>1</v>
      </c>
      <c r="Z2" s="2" t="s">
        <v>1</v>
      </c>
      <c r="AA2" s="2" t="s">
        <v>1</v>
      </c>
      <c r="AB2" s="2" t="s">
        <v>1</v>
      </c>
      <c r="AC2" s="2" t="s">
        <v>1</v>
      </c>
      <c r="AD2" s="2" t="s">
        <v>1</v>
      </c>
      <c r="AE2" s="2" t="s">
        <v>1</v>
      </c>
      <c r="AF2" s="2" t="s">
        <v>1</v>
      </c>
    </row>
    <row r="3" spans="1:33" x14ac:dyDescent="0.25">
      <c r="A3" s="1" t="s">
        <v>4</v>
      </c>
      <c r="B3" s="1" t="s">
        <v>5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  <c r="S3" s="2" t="s">
        <v>1</v>
      </c>
      <c r="T3" s="2" t="s">
        <v>1</v>
      </c>
      <c r="U3" s="2" t="s">
        <v>1</v>
      </c>
      <c r="V3" s="2" t="s">
        <v>1</v>
      </c>
      <c r="W3" s="2" t="s">
        <v>1</v>
      </c>
      <c r="X3" s="2" t="s">
        <v>1</v>
      </c>
      <c r="Y3" s="2" t="s">
        <v>1</v>
      </c>
      <c r="Z3" s="2" t="s">
        <v>1</v>
      </c>
      <c r="AA3" s="2" t="s">
        <v>1</v>
      </c>
      <c r="AB3" s="2" t="s">
        <v>1</v>
      </c>
      <c r="AC3" s="2" t="s">
        <v>1</v>
      </c>
      <c r="AD3" s="2" t="s">
        <v>1</v>
      </c>
      <c r="AE3" s="2" t="s">
        <v>1</v>
      </c>
      <c r="AF3" s="2" t="s">
        <v>1</v>
      </c>
    </row>
    <row r="4" spans="1:33" ht="47.25" customHeight="1" x14ac:dyDescent="0.25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  <c r="V4" s="1" t="s">
        <v>27</v>
      </c>
      <c r="W4" s="1" t="s">
        <v>28</v>
      </c>
      <c r="X4" s="1" t="s">
        <v>29</v>
      </c>
      <c r="Y4" s="1" t="s">
        <v>30</v>
      </c>
      <c r="Z4" s="1" t="s">
        <v>31</v>
      </c>
      <c r="AA4" s="1" t="s">
        <v>32</v>
      </c>
      <c r="AB4" s="9" t="s">
        <v>99</v>
      </c>
      <c r="AC4" s="9" t="s">
        <v>100</v>
      </c>
      <c r="AD4" s="9" t="s">
        <v>101</v>
      </c>
      <c r="AE4" s="9" t="s">
        <v>102</v>
      </c>
      <c r="AF4" s="9" t="s">
        <v>103</v>
      </c>
    </row>
    <row r="5" spans="1:33" ht="21.75" customHeight="1" x14ac:dyDescent="0.25">
      <c r="A5" s="3" t="s">
        <v>33</v>
      </c>
      <c r="B5" s="4" t="s">
        <v>34</v>
      </c>
      <c r="C5" s="5" t="s">
        <v>35</v>
      </c>
      <c r="D5" s="3" t="s">
        <v>36</v>
      </c>
      <c r="E5" s="3" t="s">
        <v>37</v>
      </c>
      <c r="F5" s="3" t="s">
        <v>38</v>
      </c>
      <c r="G5" s="3" t="s">
        <v>37</v>
      </c>
      <c r="H5" s="3" t="s">
        <v>37</v>
      </c>
      <c r="I5" s="3"/>
      <c r="J5" s="3"/>
      <c r="K5" s="3"/>
      <c r="L5" s="3"/>
      <c r="M5" s="3" t="s">
        <v>39</v>
      </c>
      <c r="N5" s="3" t="s">
        <v>40</v>
      </c>
      <c r="O5" s="3" t="s">
        <v>41</v>
      </c>
      <c r="P5" s="4" t="s">
        <v>42</v>
      </c>
      <c r="Q5" s="6">
        <v>202678502592</v>
      </c>
      <c r="R5" s="6">
        <v>13000000000</v>
      </c>
      <c r="S5" s="6">
        <v>700000000</v>
      </c>
      <c r="T5" s="6">
        <v>214978502592</v>
      </c>
      <c r="U5" s="6">
        <v>0</v>
      </c>
      <c r="V5" s="6">
        <v>214165507744</v>
      </c>
      <c r="W5" s="6">
        <v>812994848</v>
      </c>
      <c r="X5" s="6">
        <v>214165507744</v>
      </c>
      <c r="Y5" s="6">
        <v>214161087644</v>
      </c>
      <c r="Z5" s="6">
        <v>214161087644</v>
      </c>
      <c r="AA5" s="6">
        <v>214161087644</v>
      </c>
      <c r="AB5" s="10">
        <f>+X5/T5*100</f>
        <v>99.621825048459399</v>
      </c>
      <c r="AC5" s="10">
        <f>+X5-Y5</f>
        <v>4420100</v>
      </c>
      <c r="AD5" s="11">
        <f>+AC5/X5*100</f>
        <v>2.0638710904295151E-3</v>
      </c>
      <c r="AE5" s="11">
        <f>+Y5-AA5</f>
        <v>0</v>
      </c>
      <c r="AF5" s="11">
        <f>+AE5/Y5*100</f>
        <v>0</v>
      </c>
    </row>
    <row r="6" spans="1:33" ht="17.25" customHeight="1" x14ac:dyDescent="0.25">
      <c r="A6" s="3" t="s">
        <v>33</v>
      </c>
      <c r="B6" s="4" t="s">
        <v>34</v>
      </c>
      <c r="C6" s="5" t="s">
        <v>43</v>
      </c>
      <c r="D6" s="3" t="s">
        <v>36</v>
      </c>
      <c r="E6" s="3" t="s">
        <v>37</v>
      </c>
      <c r="F6" s="3" t="s">
        <v>38</v>
      </c>
      <c r="G6" s="3" t="s">
        <v>37</v>
      </c>
      <c r="H6" s="3" t="s">
        <v>44</v>
      </c>
      <c r="I6" s="3"/>
      <c r="J6" s="3"/>
      <c r="K6" s="3"/>
      <c r="L6" s="3"/>
      <c r="M6" s="3" t="s">
        <v>39</v>
      </c>
      <c r="N6" s="3" t="s">
        <v>40</v>
      </c>
      <c r="O6" s="3" t="s">
        <v>41</v>
      </c>
      <c r="P6" s="4" t="s">
        <v>45</v>
      </c>
      <c r="Q6" s="6">
        <v>846819382</v>
      </c>
      <c r="R6" s="6">
        <v>129916000</v>
      </c>
      <c r="S6" s="6">
        <v>0</v>
      </c>
      <c r="T6" s="6">
        <v>976735382</v>
      </c>
      <c r="U6" s="6">
        <v>0</v>
      </c>
      <c r="V6" s="6">
        <v>975085736</v>
      </c>
      <c r="W6" s="6">
        <v>1649646</v>
      </c>
      <c r="X6" s="6">
        <v>975085736</v>
      </c>
      <c r="Y6" s="6">
        <v>975085736</v>
      </c>
      <c r="Z6" s="6">
        <v>975085736</v>
      </c>
      <c r="AA6" s="6">
        <v>975085736</v>
      </c>
      <c r="AB6" s="10">
        <f t="shared" ref="AB6:AB33" si="0">+X6/T6*100</f>
        <v>99.831106149075694</v>
      </c>
      <c r="AC6" s="10">
        <f t="shared" ref="AC6:AC33" si="1">+X6-Y6</f>
        <v>0</v>
      </c>
      <c r="AD6" s="11">
        <f t="shared" ref="AD6:AD32" si="2">+AC6/X6*100</f>
        <v>0</v>
      </c>
      <c r="AE6" s="11">
        <f t="shared" ref="AE6:AE33" si="3">+Y6-AA6</f>
        <v>0</v>
      </c>
      <c r="AF6" s="11">
        <f t="shared" ref="AF6:AF33" si="4">+AE6/Y6*100</f>
        <v>0</v>
      </c>
    </row>
    <row r="7" spans="1:33" ht="16.5" customHeight="1" x14ac:dyDescent="0.25">
      <c r="A7" s="3" t="s">
        <v>33</v>
      </c>
      <c r="B7" s="4" t="s">
        <v>34</v>
      </c>
      <c r="C7" s="5" t="s">
        <v>46</v>
      </c>
      <c r="D7" s="3" t="s">
        <v>36</v>
      </c>
      <c r="E7" s="3" t="s">
        <v>37</v>
      </c>
      <c r="F7" s="3" t="s">
        <v>38</v>
      </c>
      <c r="G7" s="3" t="s">
        <v>37</v>
      </c>
      <c r="H7" s="3" t="s">
        <v>47</v>
      </c>
      <c r="I7" s="3"/>
      <c r="J7" s="3"/>
      <c r="K7" s="3"/>
      <c r="L7" s="3"/>
      <c r="M7" s="3" t="s">
        <v>39</v>
      </c>
      <c r="N7" s="3" t="s">
        <v>40</v>
      </c>
      <c r="O7" s="3" t="s">
        <v>41</v>
      </c>
      <c r="P7" s="4" t="s">
        <v>48</v>
      </c>
      <c r="Q7" s="6">
        <v>192059532131</v>
      </c>
      <c r="R7" s="6">
        <v>36732000000</v>
      </c>
      <c r="S7" s="6">
        <v>7673386665</v>
      </c>
      <c r="T7" s="6">
        <v>221118145466</v>
      </c>
      <c r="U7" s="6">
        <v>0</v>
      </c>
      <c r="V7" s="6">
        <v>220995076725</v>
      </c>
      <c r="W7" s="6">
        <v>123068741</v>
      </c>
      <c r="X7" s="6">
        <v>220995076725</v>
      </c>
      <c r="Y7" s="6">
        <v>220990724101</v>
      </c>
      <c r="Z7" s="6">
        <v>220990724101</v>
      </c>
      <c r="AA7" s="6">
        <v>220990724101</v>
      </c>
      <c r="AB7" s="10">
        <f t="shared" si="0"/>
        <v>99.944342541069787</v>
      </c>
      <c r="AC7" s="10">
        <f t="shared" si="1"/>
        <v>4352624</v>
      </c>
      <c r="AD7" s="11">
        <f t="shared" si="2"/>
        <v>1.9695569985100987E-3</v>
      </c>
      <c r="AE7" s="11">
        <f t="shared" si="3"/>
        <v>0</v>
      </c>
      <c r="AF7" s="11">
        <f t="shared" si="4"/>
        <v>0</v>
      </c>
    </row>
    <row r="8" spans="1:33" ht="21.75" customHeight="1" x14ac:dyDescent="0.25">
      <c r="A8" s="3" t="s">
        <v>33</v>
      </c>
      <c r="B8" s="4" t="s">
        <v>34</v>
      </c>
      <c r="C8" s="5" t="s">
        <v>49</v>
      </c>
      <c r="D8" s="3" t="s">
        <v>36</v>
      </c>
      <c r="E8" s="3" t="s">
        <v>37</v>
      </c>
      <c r="F8" s="3" t="s">
        <v>38</v>
      </c>
      <c r="G8" s="3" t="s">
        <v>37</v>
      </c>
      <c r="H8" s="3" t="s">
        <v>50</v>
      </c>
      <c r="I8" s="3"/>
      <c r="J8" s="3"/>
      <c r="K8" s="3"/>
      <c r="L8" s="3"/>
      <c r="M8" s="3" t="s">
        <v>39</v>
      </c>
      <c r="N8" s="3" t="s">
        <v>40</v>
      </c>
      <c r="O8" s="3" t="s">
        <v>41</v>
      </c>
      <c r="P8" s="4" t="s">
        <v>51</v>
      </c>
      <c r="Q8" s="6">
        <v>911480226</v>
      </c>
      <c r="R8" s="6">
        <v>3000000000</v>
      </c>
      <c r="S8" s="6">
        <v>580084913</v>
      </c>
      <c r="T8" s="6">
        <v>3331395313</v>
      </c>
      <c r="U8" s="6">
        <v>0</v>
      </c>
      <c r="V8" s="6">
        <v>3100258054</v>
      </c>
      <c r="W8" s="6">
        <v>231137259</v>
      </c>
      <c r="X8" s="6">
        <v>3100258054</v>
      </c>
      <c r="Y8" s="6">
        <v>3076372006</v>
      </c>
      <c r="Z8" s="6">
        <v>3076372006</v>
      </c>
      <c r="AA8" s="6">
        <v>3076372006</v>
      </c>
      <c r="AB8" s="10">
        <f t="shared" si="0"/>
        <v>93.061848346305823</v>
      </c>
      <c r="AC8" s="10">
        <f t="shared" si="1"/>
        <v>23886048</v>
      </c>
      <c r="AD8" s="11">
        <f t="shared" si="2"/>
        <v>0.77045354238115304</v>
      </c>
      <c r="AE8" s="11">
        <f t="shared" si="3"/>
        <v>0</v>
      </c>
      <c r="AF8" s="11">
        <f t="shared" si="4"/>
        <v>0</v>
      </c>
    </row>
    <row r="9" spans="1:33" ht="21.75" customHeight="1" x14ac:dyDescent="0.25">
      <c r="A9" s="3" t="s">
        <v>33</v>
      </c>
      <c r="B9" s="4" t="s">
        <v>34</v>
      </c>
      <c r="C9" s="5" t="s">
        <v>52</v>
      </c>
      <c r="D9" s="3" t="s">
        <v>36</v>
      </c>
      <c r="E9" s="3" t="s">
        <v>37</v>
      </c>
      <c r="F9" s="3" t="s">
        <v>38</v>
      </c>
      <c r="G9" s="3" t="s">
        <v>53</v>
      </c>
      <c r="H9" s="3"/>
      <c r="I9" s="3"/>
      <c r="J9" s="3"/>
      <c r="K9" s="3"/>
      <c r="L9" s="3"/>
      <c r="M9" s="3" t="s">
        <v>39</v>
      </c>
      <c r="N9" s="3" t="s">
        <v>40</v>
      </c>
      <c r="O9" s="3" t="s">
        <v>41</v>
      </c>
      <c r="P9" s="4" t="s">
        <v>54</v>
      </c>
      <c r="Q9" s="6">
        <v>110827950</v>
      </c>
      <c r="R9" s="6">
        <v>0</v>
      </c>
      <c r="S9" s="6">
        <v>7000000</v>
      </c>
      <c r="T9" s="6">
        <v>103827950</v>
      </c>
      <c r="U9" s="6">
        <v>0</v>
      </c>
      <c r="V9" s="6">
        <v>102321200</v>
      </c>
      <c r="W9" s="6">
        <v>1506750</v>
      </c>
      <c r="X9" s="6">
        <v>102321200</v>
      </c>
      <c r="Y9" s="6">
        <v>102321200</v>
      </c>
      <c r="Z9" s="6">
        <v>102321200</v>
      </c>
      <c r="AA9" s="6">
        <v>102321200</v>
      </c>
      <c r="AB9" s="10">
        <f t="shared" si="0"/>
        <v>98.548801165774719</v>
      </c>
      <c r="AC9" s="10">
        <f t="shared" si="1"/>
        <v>0</v>
      </c>
      <c r="AD9" s="11">
        <f t="shared" si="2"/>
        <v>0</v>
      </c>
      <c r="AE9" s="11">
        <f t="shared" si="3"/>
        <v>0</v>
      </c>
      <c r="AF9" s="11">
        <f t="shared" si="4"/>
        <v>0</v>
      </c>
    </row>
    <row r="10" spans="1:33" ht="21.75" customHeight="1" x14ac:dyDescent="0.25">
      <c r="A10" s="3" t="s">
        <v>33</v>
      </c>
      <c r="B10" s="4" t="s">
        <v>34</v>
      </c>
      <c r="C10" s="5" t="s">
        <v>55</v>
      </c>
      <c r="D10" s="3" t="s">
        <v>36</v>
      </c>
      <c r="E10" s="3" t="s">
        <v>37</v>
      </c>
      <c r="F10" s="3" t="s">
        <v>38</v>
      </c>
      <c r="G10" s="3" t="s">
        <v>47</v>
      </c>
      <c r="H10" s="3"/>
      <c r="I10" s="3"/>
      <c r="J10" s="3"/>
      <c r="K10" s="3"/>
      <c r="L10" s="3"/>
      <c r="M10" s="3" t="s">
        <v>39</v>
      </c>
      <c r="N10" s="3" t="s">
        <v>40</v>
      </c>
      <c r="O10" s="3" t="s">
        <v>41</v>
      </c>
      <c r="P10" s="4" t="s">
        <v>56</v>
      </c>
      <c r="Q10" s="6">
        <v>116296892557</v>
      </c>
      <c r="R10" s="6">
        <v>6123555578</v>
      </c>
      <c r="S10" s="6">
        <v>0</v>
      </c>
      <c r="T10" s="6">
        <v>122420448135</v>
      </c>
      <c r="U10" s="6">
        <v>0</v>
      </c>
      <c r="V10" s="6">
        <v>122362773940</v>
      </c>
      <c r="W10" s="6">
        <v>57674195</v>
      </c>
      <c r="X10" s="6">
        <v>122362773940</v>
      </c>
      <c r="Y10" s="6">
        <v>117053093534</v>
      </c>
      <c r="Z10" s="6">
        <v>117053093534</v>
      </c>
      <c r="AA10" s="6">
        <v>117053093534</v>
      </c>
      <c r="AB10" s="10">
        <f t="shared" si="0"/>
        <v>99.952888430095925</v>
      </c>
      <c r="AC10" s="10">
        <f t="shared" si="1"/>
        <v>5309680406</v>
      </c>
      <c r="AD10" s="11">
        <f t="shared" si="2"/>
        <v>4.3392939167949693</v>
      </c>
      <c r="AE10" s="11">
        <f t="shared" si="3"/>
        <v>0</v>
      </c>
      <c r="AF10" s="11">
        <f t="shared" si="4"/>
        <v>0</v>
      </c>
    </row>
    <row r="11" spans="1:33" ht="21.75" customHeight="1" x14ac:dyDescent="0.25">
      <c r="A11" s="3"/>
      <c r="B11" s="4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4"/>
      <c r="Q11" s="6"/>
      <c r="R11" s="6"/>
      <c r="S11" s="6"/>
      <c r="T11" s="14">
        <f>SUM(T5:T10)</f>
        <v>562929054838</v>
      </c>
      <c r="U11" s="14">
        <f t="shared" ref="U11:AA11" si="5">SUM(U5:U10)</f>
        <v>0</v>
      </c>
      <c r="V11" s="14">
        <f t="shared" si="5"/>
        <v>561701023399</v>
      </c>
      <c r="W11" s="14">
        <f t="shared" si="5"/>
        <v>1228031439</v>
      </c>
      <c r="X11" s="14">
        <f t="shared" si="5"/>
        <v>561701023399</v>
      </c>
      <c r="Y11" s="14">
        <f t="shared" si="5"/>
        <v>556358684221</v>
      </c>
      <c r="Z11" s="14">
        <f t="shared" si="5"/>
        <v>556358684221</v>
      </c>
      <c r="AA11" s="14">
        <f t="shared" si="5"/>
        <v>556358684221</v>
      </c>
      <c r="AB11" s="15">
        <f t="shared" ref="AB11" si="6">+X11/T11*100</f>
        <v>99.78184969696521</v>
      </c>
      <c r="AC11" s="15">
        <f t="shared" ref="AC11" si="7">+X11-Y11</f>
        <v>5342339178</v>
      </c>
      <c r="AD11" s="16">
        <f t="shared" ref="AD11" si="8">+AC11/X11*100</f>
        <v>0.95110013253529546</v>
      </c>
      <c r="AE11" s="16">
        <f t="shared" ref="AE11" si="9">+Y11-AA11</f>
        <v>0</v>
      </c>
      <c r="AF11" s="16">
        <f t="shared" ref="AF11" si="10">+AE11/Y11*100</f>
        <v>0</v>
      </c>
    </row>
    <row r="12" spans="1:33" ht="21.75" customHeight="1" x14ac:dyDescent="0.25">
      <c r="A12" s="3" t="s">
        <v>33</v>
      </c>
      <c r="B12" s="4" t="s">
        <v>34</v>
      </c>
      <c r="C12" s="5" t="s">
        <v>57</v>
      </c>
      <c r="D12" s="3" t="s">
        <v>36</v>
      </c>
      <c r="E12" s="3" t="s">
        <v>53</v>
      </c>
      <c r="F12" s="3" t="s">
        <v>38</v>
      </c>
      <c r="G12" s="3" t="s">
        <v>58</v>
      </c>
      <c r="H12" s="3"/>
      <c r="I12" s="3"/>
      <c r="J12" s="3"/>
      <c r="K12" s="3"/>
      <c r="L12" s="3"/>
      <c r="M12" s="3" t="s">
        <v>39</v>
      </c>
      <c r="N12" s="3" t="s">
        <v>40</v>
      </c>
      <c r="O12" s="3" t="s">
        <v>41</v>
      </c>
      <c r="P12" s="4" t="s">
        <v>59</v>
      </c>
      <c r="Q12" s="6">
        <v>567530000</v>
      </c>
      <c r="R12" s="6">
        <v>293000000</v>
      </c>
      <c r="S12" s="6">
        <v>0</v>
      </c>
      <c r="T12" s="6">
        <v>860530000</v>
      </c>
      <c r="U12" s="6">
        <v>0</v>
      </c>
      <c r="V12" s="6">
        <v>846165208.39999998</v>
      </c>
      <c r="W12" s="6">
        <v>14364791.6</v>
      </c>
      <c r="X12" s="6">
        <v>846165208.39333296</v>
      </c>
      <c r="Y12" s="6">
        <v>846165208.38999999</v>
      </c>
      <c r="Z12" s="6">
        <v>846165208.38999999</v>
      </c>
      <c r="AA12" s="6">
        <v>846165208.38999999</v>
      </c>
      <c r="AB12" s="10">
        <f t="shared" si="0"/>
        <v>98.330704146669262</v>
      </c>
      <c r="AC12" s="10">
        <f t="shared" si="1"/>
        <v>3.332972526550293E-3</v>
      </c>
      <c r="AD12" s="11">
        <f t="shared" si="2"/>
        <v>3.9389146392331792E-10</v>
      </c>
      <c r="AE12" s="11">
        <f t="shared" si="3"/>
        <v>0</v>
      </c>
      <c r="AF12" s="11">
        <f t="shared" si="4"/>
        <v>0</v>
      </c>
    </row>
    <row r="13" spans="1:33" ht="21.75" customHeight="1" x14ac:dyDescent="0.25">
      <c r="A13" s="3" t="s">
        <v>33</v>
      </c>
      <c r="B13" s="4" t="s">
        <v>34</v>
      </c>
      <c r="C13" s="5" t="s">
        <v>60</v>
      </c>
      <c r="D13" s="3" t="s">
        <v>36</v>
      </c>
      <c r="E13" s="3" t="s">
        <v>53</v>
      </c>
      <c r="F13" s="3" t="s">
        <v>38</v>
      </c>
      <c r="G13" s="3" t="s">
        <v>44</v>
      </c>
      <c r="H13" s="3"/>
      <c r="I13" s="3"/>
      <c r="J13" s="3"/>
      <c r="K13" s="3"/>
      <c r="L13" s="3"/>
      <c r="M13" s="3" t="s">
        <v>39</v>
      </c>
      <c r="N13" s="3" t="s">
        <v>40</v>
      </c>
      <c r="O13" s="3" t="s">
        <v>41</v>
      </c>
      <c r="P13" s="4" t="s">
        <v>61</v>
      </c>
      <c r="Q13" s="6">
        <v>32672561986</v>
      </c>
      <c r="R13" s="6">
        <v>2037120314</v>
      </c>
      <c r="S13" s="6">
        <v>1978294398</v>
      </c>
      <c r="T13" s="6">
        <v>32731387902</v>
      </c>
      <c r="U13" s="6">
        <v>0</v>
      </c>
      <c r="V13" s="6">
        <v>32115881813.560001</v>
      </c>
      <c r="W13" s="6">
        <v>615506088.44000006</v>
      </c>
      <c r="X13" s="6">
        <v>32115881813.560001</v>
      </c>
      <c r="Y13" s="6">
        <v>28532111566.060001</v>
      </c>
      <c r="Z13" s="6">
        <v>28184303052.540001</v>
      </c>
      <c r="AA13" s="6">
        <v>28184303052.540001</v>
      </c>
      <c r="AB13" s="10">
        <f t="shared" si="0"/>
        <v>98.119523405842529</v>
      </c>
      <c r="AC13" s="10">
        <f t="shared" si="1"/>
        <v>3583770247.5</v>
      </c>
      <c r="AD13" s="11">
        <f t="shared" si="2"/>
        <v>11.158872324616841</v>
      </c>
      <c r="AE13" s="11">
        <f t="shared" si="3"/>
        <v>347808513.52000046</v>
      </c>
      <c r="AF13" s="11">
        <f t="shared" si="4"/>
        <v>1.2190072673546235</v>
      </c>
    </row>
    <row r="14" spans="1:33" ht="21.75" customHeight="1" x14ac:dyDescent="0.25">
      <c r="A14" s="3"/>
      <c r="B14" s="4"/>
      <c r="C14" s="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4"/>
      <c r="Q14" s="6"/>
      <c r="R14" s="6"/>
      <c r="S14" s="6"/>
      <c r="T14" s="14">
        <f>SUM(T12:T13)</f>
        <v>33591917902</v>
      </c>
      <c r="U14" s="14">
        <f t="shared" ref="U14:AA14" si="11">SUM(U12:U13)</f>
        <v>0</v>
      </c>
      <c r="V14" s="14">
        <f t="shared" si="11"/>
        <v>32962047021.960003</v>
      </c>
      <c r="W14" s="14">
        <f t="shared" si="11"/>
        <v>629870880.04000008</v>
      </c>
      <c r="X14" s="14">
        <f t="shared" si="11"/>
        <v>32962047021.953335</v>
      </c>
      <c r="Y14" s="14">
        <f t="shared" si="11"/>
        <v>29378276774.450001</v>
      </c>
      <c r="Z14" s="14">
        <f t="shared" si="11"/>
        <v>29030468260.93</v>
      </c>
      <c r="AA14" s="14">
        <f t="shared" si="11"/>
        <v>29030468260.93</v>
      </c>
      <c r="AB14" s="15">
        <f t="shared" ref="AB14" si="12">+X14/T14*100</f>
        <v>98.124933259588715</v>
      </c>
      <c r="AC14" s="15">
        <f t="shared" ref="AC14" si="13">+X14-Y14</f>
        <v>3583770247.503334</v>
      </c>
      <c r="AD14" s="16">
        <f t="shared" ref="AD14" si="14">+AC14/X14*100</f>
        <v>10.87241409830062</v>
      </c>
      <c r="AE14" s="16">
        <f t="shared" ref="AE14" si="15">+Y14-AA14</f>
        <v>347808513.52000046</v>
      </c>
      <c r="AF14" s="16">
        <f t="shared" ref="AF14" si="16">+AE14/Y14*100</f>
        <v>1.1838969187685171</v>
      </c>
      <c r="AG14" s="18"/>
    </row>
    <row r="15" spans="1:33" ht="18" customHeight="1" x14ac:dyDescent="0.25">
      <c r="A15" s="3" t="s">
        <v>33</v>
      </c>
      <c r="B15" s="4" t="s">
        <v>34</v>
      </c>
      <c r="C15" s="5" t="s">
        <v>62</v>
      </c>
      <c r="D15" s="3" t="s">
        <v>36</v>
      </c>
      <c r="E15" s="3" t="s">
        <v>58</v>
      </c>
      <c r="F15" s="3" t="s">
        <v>53</v>
      </c>
      <c r="G15" s="3" t="s">
        <v>37</v>
      </c>
      <c r="H15" s="3" t="s">
        <v>37</v>
      </c>
      <c r="I15" s="3"/>
      <c r="J15" s="3"/>
      <c r="K15" s="3"/>
      <c r="L15" s="3"/>
      <c r="M15" s="3" t="s">
        <v>39</v>
      </c>
      <c r="N15" s="3" t="s">
        <v>40</v>
      </c>
      <c r="O15" s="3" t="s">
        <v>41</v>
      </c>
      <c r="P15" s="4" t="s">
        <v>63</v>
      </c>
      <c r="Q15" s="6">
        <v>0</v>
      </c>
      <c r="R15" s="6">
        <v>359365951</v>
      </c>
      <c r="S15" s="6">
        <v>359365951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10">
        <v>0</v>
      </c>
      <c r="AC15" s="10">
        <f t="shared" si="1"/>
        <v>0</v>
      </c>
      <c r="AD15" s="11">
        <v>0</v>
      </c>
      <c r="AE15" s="11">
        <f t="shared" si="3"/>
        <v>0</v>
      </c>
      <c r="AF15" s="11">
        <v>0</v>
      </c>
    </row>
    <row r="16" spans="1:33" ht="17.25" customHeight="1" x14ac:dyDescent="0.25">
      <c r="A16" s="3" t="s">
        <v>33</v>
      </c>
      <c r="B16" s="4" t="s">
        <v>34</v>
      </c>
      <c r="C16" s="5" t="s">
        <v>62</v>
      </c>
      <c r="D16" s="3" t="s">
        <v>36</v>
      </c>
      <c r="E16" s="3" t="s">
        <v>58</v>
      </c>
      <c r="F16" s="3" t="s">
        <v>53</v>
      </c>
      <c r="G16" s="3" t="s">
        <v>37</v>
      </c>
      <c r="H16" s="3" t="s">
        <v>37</v>
      </c>
      <c r="I16" s="3"/>
      <c r="J16" s="3"/>
      <c r="K16" s="3"/>
      <c r="L16" s="3"/>
      <c r="M16" s="3" t="s">
        <v>39</v>
      </c>
      <c r="N16" s="3" t="s">
        <v>40</v>
      </c>
      <c r="O16" s="3" t="s">
        <v>64</v>
      </c>
      <c r="P16" s="4" t="s">
        <v>63</v>
      </c>
      <c r="Q16" s="6">
        <v>0</v>
      </c>
      <c r="R16" s="6">
        <v>359365951</v>
      </c>
      <c r="S16" s="6">
        <v>0</v>
      </c>
      <c r="T16" s="6">
        <v>359365951</v>
      </c>
      <c r="U16" s="6">
        <v>0</v>
      </c>
      <c r="V16" s="6">
        <v>359365951</v>
      </c>
      <c r="W16" s="6">
        <v>0</v>
      </c>
      <c r="X16" s="6">
        <v>359365951</v>
      </c>
      <c r="Y16" s="6">
        <v>359365951</v>
      </c>
      <c r="Z16" s="6">
        <v>359365951</v>
      </c>
      <c r="AA16" s="6">
        <v>359365951</v>
      </c>
      <c r="AB16" s="10">
        <f t="shared" si="0"/>
        <v>100</v>
      </c>
      <c r="AC16" s="10">
        <f t="shared" si="1"/>
        <v>0</v>
      </c>
      <c r="AD16" s="11">
        <f t="shared" si="2"/>
        <v>0</v>
      </c>
      <c r="AE16" s="11">
        <f t="shared" si="3"/>
        <v>0</v>
      </c>
      <c r="AF16" s="11">
        <f t="shared" si="4"/>
        <v>0</v>
      </c>
    </row>
    <row r="17" spans="1:32" ht="21.75" customHeight="1" x14ac:dyDescent="0.25">
      <c r="A17" s="3" t="s">
        <v>33</v>
      </c>
      <c r="B17" s="4" t="s">
        <v>34</v>
      </c>
      <c r="C17" s="5" t="s">
        <v>62</v>
      </c>
      <c r="D17" s="3" t="s">
        <v>36</v>
      </c>
      <c r="E17" s="3" t="s">
        <v>58</v>
      </c>
      <c r="F17" s="3" t="s">
        <v>53</v>
      </c>
      <c r="G17" s="3" t="s">
        <v>37</v>
      </c>
      <c r="H17" s="3" t="s">
        <v>37</v>
      </c>
      <c r="I17" s="3"/>
      <c r="J17" s="3"/>
      <c r="K17" s="3"/>
      <c r="L17" s="3"/>
      <c r="M17" s="3" t="s">
        <v>39</v>
      </c>
      <c r="N17" s="3" t="s">
        <v>65</v>
      </c>
      <c r="O17" s="3" t="s">
        <v>64</v>
      </c>
      <c r="P17" s="4" t="s">
        <v>63</v>
      </c>
      <c r="Q17" s="6">
        <v>722030000</v>
      </c>
      <c r="R17" s="6">
        <v>0</v>
      </c>
      <c r="S17" s="6">
        <v>0</v>
      </c>
      <c r="T17" s="6">
        <v>722030000</v>
      </c>
      <c r="U17" s="6">
        <v>0</v>
      </c>
      <c r="V17" s="6">
        <v>722030000</v>
      </c>
      <c r="W17" s="6">
        <v>0</v>
      </c>
      <c r="X17" s="6">
        <v>722030000</v>
      </c>
      <c r="Y17" s="6">
        <v>722030000</v>
      </c>
      <c r="Z17" s="6">
        <v>722030000</v>
      </c>
      <c r="AA17" s="6">
        <v>722030000</v>
      </c>
      <c r="AB17" s="10">
        <f t="shared" si="0"/>
        <v>100</v>
      </c>
      <c r="AC17" s="10">
        <f t="shared" si="1"/>
        <v>0</v>
      </c>
      <c r="AD17" s="11">
        <f t="shared" si="2"/>
        <v>0</v>
      </c>
      <c r="AE17" s="11">
        <f t="shared" si="3"/>
        <v>0</v>
      </c>
      <c r="AF17" s="11">
        <f t="shared" si="4"/>
        <v>0</v>
      </c>
    </row>
    <row r="18" spans="1:32" ht="21.75" customHeight="1" x14ac:dyDescent="0.25">
      <c r="A18" s="3" t="s">
        <v>33</v>
      </c>
      <c r="B18" s="4" t="s">
        <v>34</v>
      </c>
      <c r="C18" s="5" t="s">
        <v>66</v>
      </c>
      <c r="D18" s="3" t="s">
        <v>36</v>
      </c>
      <c r="E18" s="3" t="s">
        <v>58</v>
      </c>
      <c r="F18" s="3" t="s">
        <v>53</v>
      </c>
      <c r="G18" s="3" t="s">
        <v>37</v>
      </c>
      <c r="H18" s="3" t="s">
        <v>67</v>
      </c>
      <c r="I18" s="3"/>
      <c r="J18" s="3"/>
      <c r="K18" s="3"/>
      <c r="L18" s="3"/>
      <c r="M18" s="3" t="s">
        <v>39</v>
      </c>
      <c r="N18" s="3" t="s">
        <v>40</v>
      </c>
      <c r="O18" s="3" t="s">
        <v>41</v>
      </c>
      <c r="P18" s="4" t="s">
        <v>68</v>
      </c>
      <c r="Q18" s="6">
        <v>0</v>
      </c>
      <c r="R18" s="6">
        <v>276515845</v>
      </c>
      <c r="S18" s="6">
        <v>276515845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10">
        <v>0</v>
      </c>
      <c r="AC18" s="10">
        <f t="shared" si="1"/>
        <v>0</v>
      </c>
      <c r="AD18" s="11">
        <v>0</v>
      </c>
      <c r="AE18" s="11">
        <f t="shared" si="3"/>
        <v>0</v>
      </c>
      <c r="AF18" s="11">
        <v>0</v>
      </c>
    </row>
    <row r="19" spans="1:32" ht="20.25" customHeight="1" x14ac:dyDescent="0.25">
      <c r="A19" s="3" t="s">
        <v>33</v>
      </c>
      <c r="B19" s="4" t="s">
        <v>34</v>
      </c>
      <c r="C19" s="5" t="s">
        <v>69</v>
      </c>
      <c r="D19" s="3" t="s">
        <v>36</v>
      </c>
      <c r="E19" s="3" t="s">
        <v>58</v>
      </c>
      <c r="F19" s="3" t="s">
        <v>47</v>
      </c>
      <c r="G19" s="3" t="s">
        <v>53</v>
      </c>
      <c r="H19" s="3" t="s">
        <v>37</v>
      </c>
      <c r="I19" s="3"/>
      <c r="J19" s="3"/>
      <c r="K19" s="3"/>
      <c r="L19" s="3"/>
      <c r="M19" s="3" t="s">
        <v>39</v>
      </c>
      <c r="N19" s="3" t="s">
        <v>40</v>
      </c>
      <c r="O19" s="3" t="s">
        <v>41</v>
      </c>
      <c r="P19" s="4" t="s">
        <v>70</v>
      </c>
      <c r="Q19" s="6">
        <v>1493500000</v>
      </c>
      <c r="R19" s="6">
        <v>0</v>
      </c>
      <c r="S19" s="6">
        <v>485238945</v>
      </c>
      <c r="T19" s="6">
        <v>1008261055</v>
      </c>
      <c r="U19" s="6">
        <v>0</v>
      </c>
      <c r="V19" s="6">
        <v>883416886</v>
      </c>
      <c r="W19" s="6">
        <v>124844169</v>
      </c>
      <c r="X19" s="6">
        <v>883416886</v>
      </c>
      <c r="Y19" s="6">
        <v>830032147</v>
      </c>
      <c r="Z19" s="6">
        <v>830032147</v>
      </c>
      <c r="AA19" s="6">
        <v>830032147</v>
      </c>
      <c r="AB19" s="10">
        <f t="shared" si="0"/>
        <v>87.617872535997137</v>
      </c>
      <c r="AC19" s="10">
        <f t="shared" si="1"/>
        <v>53384739</v>
      </c>
      <c r="AD19" s="11">
        <f t="shared" si="2"/>
        <v>6.0429837651982581</v>
      </c>
      <c r="AE19" s="11">
        <f t="shared" si="3"/>
        <v>0</v>
      </c>
      <c r="AF19" s="11">
        <f t="shared" si="4"/>
        <v>0</v>
      </c>
    </row>
    <row r="20" spans="1:32" ht="16.5" customHeight="1" x14ac:dyDescent="0.25">
      <c r="A20" s="3" t="s">
        <v>33</v>
      </c>
      <c r="B20" s="4" t="s">
        <v>34</v>
      </c>
      <c r="C20" s="5" t="s">
        <v>71</v>
      </c>
      <c r="D20" s="3" t="s">
        <v>36</v>
      </c>
      <c r="E20" s="3" t="s">
        <v>58</v>
      </c>
      <c r="F20" s="3" t="s">
        <v>47</v>
      </c>
      <c r="G20" s="3" t="s">
        <v>53</v>
      </c>
      <c r="H20" s="3" t="s">
        <v>53</v>
      </c>
      <c r="I20" s="3"/>
      <c r="J20" s="3"/>
      <c r="K20" s="3"/>
      <c r="L20" s="3"/>
      <c r="M20" s="3" t="s">
        <v>39</v>
      </c>
      <c r="N20" s="3" t="s">
        <v>40</v>
      </c>
      <c r="O20" s="3" t="s">
        <v>41</v>
      </c>
      <c r="P20" s="4" t="s">
        <v>72</v>
      </c>
      <c r="Q20" s="6">
        <v>514761055</v>
      </c>
      <c r="R20" s="6">
        <v>485238945</v>
      </c>
      <c r="S20" s="6">
        <v>0</v>
      </c>
      <c r="T20" s="6">
        <v>1000000000</v>
      </c>
      <c r="U20" s="6">
        <v>0</v>
      </c>
      <c r="V20" s="6">
        <v>999837420</v>
      </c>
      <c r="W20" s="6">
        <v>162580</v>
      </c>
      <c r="X20" s="6">
        <v>999837420</v>
      </c>
      <c r="Y20" s="6">
        <v>999837420</v>
      </c>
      <c r="Z20" s="6">
        <v>999837420</v>
      </c>
      <c r="AA20" s="6">
        <v>999837420</v>
      </c>
      <c r="AB20" s="10">
        <f t="shared" si="0"/>
        <v>99.983741999999992</v>
      </c>
      <c r="AC20" s="10">
        <f t="shared" si="1"/>
        <v>0</v>
      </c>
      <c r="AD20" s="11">
        <f t="shared" si="2"/>
        <v>0</v>
      </c>
      <c r="AE20" s="11">
        <f t="shared" si="3"/>
        <v>0</v>
      </c>
      <c r="AF20" s="11">
        <f t="shared" si="4"/>
        <v>0</v>
      </c>
    </row>
    <row r="21" spans="1:32" ht="21.75" customHeight="1" x14ac:dyDescent="0.25">
      <c r="A21" s="3" t="s">
        <v>33</v>
      </c>
      <c r="B21" s="4" t="s">
        <v>34</v>
      </c>
      <c r="C21" s="5" t="s">
        <v>73</v>
      </c>
      <c r="D21" s="3" t="s">
        <v>36</v>
      </c>
      <c r="E21" s="3" t="s">
        <v>58</v>
      </c>
      <c r="F21" s="3" t="s">
        <v>47</v>
      </c>
      <c r="G21" s="3" t="s">
        <v>58</v>
      </c>
      <c r="H21" s="3" t="s">
        <v>74</v>
      </c>
      <c r="I21" s="3"/>
      <c r="J21" s="3"/>
      <c r="K21" s="3"/>
      <c r="L21" s="3"/>
      <c r="M21" s="3" t="s">
        <v>39</v>
      </c>
      <c r="N21" s="3" t="s">
        <v>40</v>
      </c>
      <c r="O21" s="3" t="s">
        <v>41</v>
      </c>
      <c r="P21" s="4" t="s">
        <v>75</v>
      </c>
      <c r="Q21" s="6">
        <v>515000000</v>
      </c>
      <c r="R21" s="6">
        <v>0</v>
      </c>
      <c r="S21" s="6">
        <v>505000000</v>
      </c>
      <c r="T21" s="6">
        <v>10000000</v>
      </c>
      <c r="U21" s="6">
        <v>0</v>
      </c>
      <c r="V21" s="6">
        <v>1830835.59</v>
      </c>
      <c r="W21" s="6">
        <v>8169164.4100000001</v>
      </c>
      <c r="X21" s="6">
        <v>1830835.59</v>
      </c>
      <c r="Y21" s="6">
        <v>1830835.59</v>
      </c>
      <c r="Z21" s="6">
        <v>1830835.59</v>
      </c>
      <c r="AA21" s="6">
        <v>1830835.59</v>
      </c>
      <c r="AB21" s="10">
        <f t="shared" si="0"/>
        <v>18.308355900000002</v>
      </c>
      <c r="AC21" s="10">
        <f t="shared" si="1"/>
        <v>0</v>
      </c>
      <c r="AD21" s="11">
        <f t="shared" si="2"/>
        <v>0</v>
      </c>
      <c r="AE21" s="11">
        <f t="shared" si="3"/>
        <v>0</v>
      </c>
      <c r="AF21" s="11">
        <f t="shared" si="4"/>
        <v>0</v>
      </c>
    </row>
    <row r="22" spans="1:32" ht="21.75" customHeight="1" x14ac:dyDescent="0.25">
      <c r="A22" s="3" t="s">
        <v>33</v>
      </c>
      <c r="B22" s="4" t="s">
        <v>34</v>
      </c>
      <c r="C22" s="5" t="s">
        <v>76</v>
      </c>
      <c r="D22" s="3" t="s">
        <v>36</v>
      </c>
      <c r="E22" s="3" t="s">
        <v>58</v>
      </c>
      <c r="F22" s="3" t="s">
        <v>47</v>
      </c>
      <c r="G22" s="3" t="s">
        <v>58</v>
      </c>
      <c r="H22" s="3" t="s">
        <v>77</v>
      </c>
      <c r="I22" s="3"/>
      <c r="J22" s="3"/>
      <c r="K22" s="3"/>
      <c r="L22" s="3"/>
      <c r="M22" s="3" t="s">
        <v>39</v>
      </c>
      <c r="N22" s="3" t="s">
        <v>40</v>
      </c>
      <c r="O22" s="3" t="s">
        <v>41</v>
      </c>
      <c r="P22" s="4" t="s">
        <v>78</v>
      </c>
      <c r="Q22" s="6">
        <v>1695604469</v>
      </c>
      <c r="R22" s="6">
        <v>0</v>
      </c>
      <c r="S22" s="6">
        <v>1614970420</v>
      </c>
      <c r="T22" s="6">
        <v>80634049</v>
      </c>
      <c r="U22" s="6">
        <v>0</v>
      </c>
      <c r="V22" s="6">
        <v>25020251.620000001</v>
      </c>
      <c r="W22" s="6">
        <v>55613797.380000003</v>
      </c>
      <c r="X22" s="6">
        <v>25020251.620000001</v>
      </c>
      <c r="Y22" s="6">
        <v>25020251.620000001</v>
      </c>
      <c r="Z22" s="6">
        <v>25020251.620000001</v>
      </c>
      <c r="AA22" s="6">
        <v>25020251.620000001</v>
      </c>
      <c r="AB22" s="10">
        <f t="shared" si="0"/>
        <v>31.029387622591049</v>
      </c>
      <c r="AC22" s="10">
        <f t="shared" si="1"/>
        <v>0</v>
      </c>
      <c r="AD22" s="11">
        <f t="shared" si="2"/>
        <v>0</v>
      </c>
      <c r="AE22" s="11">
        <f t="shared" si="3"/>
        <v>0</v>
      </c>
      <c r="AF22" s="11">
        <f t="shared" si="4"/>
        <v>0</v>
      </c>
    </row>
    <row r="23" spans="1:32" ht="16.5" customHeight="1" x14ac:dyDescent="0.25">
      <c r="A23" s="3" t="s">
        <v>33</v>
      </c>
      <c r="B23" s="4" t="s">
        <v>34</v>
      </c>
      <c r="C23" s="5" t="s">
        <v>79</v>
      </c>
      <c r="D23" s="3" t="s">
        <v>36</v>
      </c>
      <c r="E23" s="3" t="s">
        <v>58</v>
      </c>
      <c r="F23" s="3" t="s">
        <v>80</v>
      </c>
      <c r="G23" s="3" t="s">
        <v>37</v>
      </c>
      <c r="H23" s="3" t="s">
        <v>37</v>
      </c>
      <c r="I23" s="3"/>
      <c r="J23" s="3"/>
      <c r="K23" s="3"/>
      <c r="L23" s="3"/>
      <c r="M23" s="3" t="s">
        <v>39</v>
      </c>
      <c r="N23" s="3" t="s">
        <v>40</v>
      </c>
      <c r="O23" s="3" t="s">
        <v>41</v>
      </c>
      <c r="P23" s="4" t="s">
        <v>81</v>
      </c>
      <c r="Q23" s="6">
        <v>18561127511</v>
      </c>
      <c r="R23" s="6">
        <v>1685294398</v>
      </c>
      <c r="S23" s="6">
        <v>0</v>
      </c>
      <c r="T23" s="6">
        <v>20246421909</v>
      </c>
      <c r="U23" s="6">
        <v>0</v>
      </c>
      <c r="V23" s="6">
        <v>20043342746</v>
      </c>
      <c r="W23" s="6">
        <v>203079163</v>
      </c>
      <c r="X23" s="6">
        <v>20043342746</v>
      </c>
      <c r="Y23" s="6">
        <v>18537980141</v>
      </c>
      <c r="Z23" s="6">
        <v>18374018202</v>
      </c>
      <c r="AA23" s="6">
        <v>18374018202</v>
      </c>
      <c r="AB23" s="10">
        <f t="shared" si="0"/>
        <v>98.996962703272885</v>
      </c>
      <c r="AC23" s="10">
        <f t="shared" si="1"/>
        <v>1505362605</v>
      </c>
      <c r="AD23" s="11">
        <f t="shared" si="2"/>
        <v>7.510536660859235</v>
      </c>
      <c r="AE23" s="11">
        <f t="shared" si="3"/>
        <v>163961939</v>
      </c>
      <c r="AF23" s="11">
        <f t="shared" si="4"/>
        <v>0.8844649619478735</v>
      </c>
    </row>
    <row r="24" spans="1:32" ht="21.75" customHeight="1" x14ac:dyDescent="0.25">
      <c r="A24" s="3"/>
      <c r="B24" s="4"/>
      <c r="C24" s="5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4"/>
      <c r="Q24" s="6"/>
      <c r="R24" s="6"/>
      <c r="S24" s="6"/>
      <c r="T24" s="14">
        <f>SUM(T15:T23)</f>
        <v>23426712964</v>
      </c>
      <c r="U24" s="14">
        <f t="shared" ref="U24:AA24" si="17">SUM(U15:U23)</f>
        <v>0</v>
      </c>
      <c r="V24" s="14">
        <f t="shared" si="17"/>
        <v>23034844090.209999</v>
      </c>
      <c r="W24" s="14">
        <f t="shared" si="17"/>
        <v>391868873.78999996</v>
      </c>
      <c r="X24" s="14">
        <f t="shared" si="17"/>
        <v>23034844090.209999</v>
      </c>
      <c r="Y24" s="14">
        <f t="shared" si="17"/>
        <v>21476096746.209999</v>
      </c>
      <c r="Z24" s="14">
        <f t="shared" si="17"/>
        <v>21312134807.209999</v>
      </c>
      <c r="AA24" s="14">
        <f t="shared" si="17"/>
        <v>21312134807.209999</v>
      </c>
      <c r="AB24" s="15">
        <f t="shared" ref="AB24" si="18">+X24/T24*100</f>
        <v>98.32725626342804</v>
      </c>
      <c r="AC24" s="15">
        <f t="shared" ref="AC24" si="19">+X24-Y24</f>
        <v>1558747344</v>
      </c>
      <c r="AD24" s="16">
        <f t="shared" ref="AD24" si="20">+AC24/X24*100</f>
        <v>6.7669107630838301</v>
      </c>
      <c r="AE24" s="16">
        <f t="shared" ref="AE24" si="21">+Y24-AA24</f>
        <v>163961939</v>
      </c>
      <c r="AF24" s="16">
        <f t="shared" ref="AF24" si="22">+AE24/Y24*100</f>
        <v>0.76346247149838919</v>
      </c>
    </row>
    <row r="25" spans="1:32" ht="21.75" customHeight="1" x14ac:dyDescent="0.25">
      <c r="A25" s="3"/>
      <c r="B25" s="4"/>
      <c r="C25" s="5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4"/>
      <c r="Q25" s="6"/>
      <c r="R25" s="6"/>
      <c r="S25" s="6"/>
      <c r="T25" s="14">
        <f>+T11+T14+T24</f>
        <v>619947685704</v>
      </c>
      <c r="U25" s="14">
        <f t="shared" ref="U25:AA25" si="23">+U11+U14+U24</f>
        <v>0</v>
      </c>
      <c r="V25" s="14">
        <f t="shared" si="23"/>
        <v>617697914511.16992</v>
      </c>
      <c r="W25" s="14">
        <f t="shared" si="23"/>
        <v>2249771192.8299999</v>
      </c>
      <c r="X25" s="14">
        <f t="shared" si="23"/>
        <v>617697914511.16333</v>
      </c>
      <c r="Y25" s="14">
        <f t="shared" si="23"/>
        <v>607213057741.65991</v>
      </c>
      <c r="Z25" s="14">
        <f t="shared" si="23"/>
        <v>606701287289.14001</v>
      </c>
      <c r="AA25" s="14">
        <f t="shared" si="23"/>
        <v>606701287289.14001</v>
      </c>
      <c r="AB25" s="15">
        <f t="shared" ref="AB25" si="24">+X25/T25*100</f>
        <v>99.637103058094027</v>
      </c>
      <c r="AC25" s="15">
        <f t="shared" ref="AC25" si="25">+X25-Y25</f>
        <v>10484856769.503418</v>
      </c>
      <c r="AD25" s="16">
        <f t="shared" ref="AD25" si="26">+AC25/X25*100</f>
        <v>1.6974084780261842</v>
      </c>
      <c r="AE25" s="16">
        <f t="shared" ref="AE25" si="27">+Y25-AA25</f>
        <v>511770452.51989746</v>
      </c>
      <c r="AF25" s="16">
        <f t="shared" ref="AF25" si="28">+AE25/Y25*100</f>
        <v>8.4281858895338721E-2</v>
      </c>
    </row>
    <row r="26" spans="1:32" ht="21.75" customHeight="1" x14ac:dyDescent="0.25">
      <c r="A26" s="3" t="s">
        <v>33</v>
      </c>
      <c r="B26" s="4" t="s">
        <v>34</v>
      </c>
      <c r="C26" s="5" t="s">
        <v>82</v>
      </c>
      <c r="D26" s="3" t="s">
        <v>83</v>
      </c>
      <c r="E26" s="3" t="s">
        <v>84</v>
      </c>
      <c r="F26" s="3" t="s">
        <v>85</v>
      </c>
      <c r="G26" s="3" t="s">
        <v>53</v>
      </c>
      <c r="H26" s="3"/>
      <c r="I26" s="3"/>
      <c r="J26" s="3"/>
      <c r="K26" s="3"/>
      <c r="L26" s="3"/>
      <c r="M26" s="3" t="s">
        <v>39</v>
      </c>
      <c r="N26" s="3" t="s">
        <v>65</v>
      </c>
      <c r="O26" s="3" t="s">
        <v>41</v>
      </c>
      <c r="P26" s="4" t="s">
        <v>86</v>
      </c>
      <c r="Q26" s="6">
        <v>6175000000</v>
      </c>
      <c r="R26" s="6">
        <v>0</v>
      </c>
      <c r="S26" s="6">
        <v>3960488914</v>
      </c>
      <c r="T26" s="6">
        <v>2214511086</v>
      </c>
      <c r="U26" s="6">
        <v>0</v>
      </c>
      <c r="V26" s="6">
        <v>1714511086</v>
      </c>
      <c r="W26" s="6">
        <v>500000000</v>
      </c>
      <c r="X26" s="6">
        <v>1714511086</v>
      </c>
      <c r="Y26" s="6">
        <v>1536701286</v>
      </c>
      <c r="Z26" s="6">
        <v>1536701286</v>
      </c>
      <c r="AA26" s="6">
        <v>1536701286</v>
      </c>
      <c r="AB26" s="10">
        <f t="shared" si="0"/>
        <v>77.421652880359531</v>
      </c>
      <c r="AC26" s="10">
        <f t="shared" si="1"/>
        <v>177809800</v>
      </c>
      <c r="AD26" s="11">
        <f t="shared" si="2"/>
        <v>10.37087490725038</v>
      </c>
      <c r="AE26" s="11">
        <f t="shared" si="3"/>
        <v>0</v>
      </c>
      <c r="AF26" s="11">
        <f t="shared" si="4"/>
        <v>0</v>
      </c>
    </row>
    <row r="27" spans="1:32" ht="21.75" customHeight="1" x14ac:dyDescent="0.25">
      <c r="A27" s="3" t="s">
        <v>33</v>
      </c>
      <c r="B27" s="4" t="s">
        <v>34</v>
      </c>
      <c r="C27" s="5" t="s">
        <v>87</v>
      </c>
      <c r="D27" s="3" t="s">
        <v>83</v>
      </c>
      <c r="E27" s="3" t="s">
        <v>88</v>
      </c>
      <c r="F27" s="3" t="s">
        <v>85</v>
      </c>
      <c r="G27" s="3" t="s">
        <v>37</v>
      </c>
      <c r="H27" s="3"/>
      <c r="I27" s="3"/>
      <c r="J27" s="3"/>
      <c r="K27" s="3"/>
      <c r="L27" s="3"/>
      <c r="M27" s="3" t="s">
        <v>39</v>
      </c>
      <c r="N27" s="3" t="s">
        <v>65</v>
      </c>
      <c r="O27" s="3" t="s">
        <v>41</v>
      </c>
      <c r="P27" s="4" t="s">
        <v>89</v>
      </c>
      <c r="Q27" s="6">
        <v>9580000000</v>
      </c>
      <c r="R27" s="6">
        <v>0</v>
      </c>
      <c r="S27" s="6">
        <v>216716303.94</v>
      </c>
      <c r="T27" s="6">
        <v>9363283696.0599995</v>
      </c>
      <c r="U27" s="6">
        <v>0</v>
      </c>
      <c r="V27" s="6">
        <v>9362519741.3999996</v>
      </c>
      <c r="W27" s="6">
        <v>763954.66</v>
      </c>
      <c r="X27" s="6">
        <v>9362519741.3999996</v>
      </c>
      <c r="Y27" s="6">
        <v>7262569355.9399996</v>
      </c>
      <c r="Z27" s="6">
        <v>7262569355.9399996</v>
      </c>
      <c r="AA27" s="6">
        <v>7262569355.9399996</v>
      </c>
      <c r="AB27" s="10">
        <f t="shared" si="0"/>
        <v>99.991840953614158</v>
      </c>
      <c r="AC27" s="10">
        <f t="shared" si="1"/>
        <v>2099950385.46</v>
      </c>
      <c r="AD27" s="11">
        <f t="shared" si="2"/>
        <v>22.429329320121568</v>
      </c>
      <c r="AE27" s="11">
        <f t="shared" si="3"/>
        <v>0</v>
      </c>
      <c r="AF27" s="11">
        <f t="shared" si="4"/>
        <v>0</v>
      </c>
    </row>
    <row r="28" spans="1:32" ht="21.75" customHeight="1" x14ac:dyDescent="0.25">
      <c r="A28" s="3" t="s">
        <v>33</v>
      </c>
      <c r="B28" s="4" t="s">
        <v>34</v>
      </c>
      <c r="C28" s="5" t="s">
        <v>90</v>
      </c>
      <c r="D28" s="3" t="s">
        <v>83</v>
      </c>
      <c r="E28" s="3" t="s">
        <v>88</v>
      </c>
      <c r="F28" s="3" t="s">
        <v>85</v>
      </c>
      <c r="G28" s="3" t="s">
        <v>53</v>
      </c>
      <c r="H28" s="3"/>
      <c r="I28" s="3"/>
      <c r="J28" s="3"/>
      <c r="K28" s="3"/>
      <c r="L28" s="3"/>
      <c r="M28" s="3" t="s">
        <v>39</v>
      </c>
      <c r="N28" s="3" t="s">
        <v>65</v>
      </c>
      <c r="O28" s="3" t="s">
        <v>41</v>
      </c>
      <c r="P28" s="4" t="s">
        <v>91</v>
      </c>
      <c r="Q28" s="6">
        <v>6742524118</v>
      </c>
      <c r="R28" s="6">
        <v>0</v>
      </c>
      <c r="S28" s="6">
        <v>153888904</v>
      </c>
      <c r="T28" s="6">
        <v>6588635214</v>
      </c>
      <c r="U28" s="6">
        <v>0</v>
      </c>
      <c r="V28" s="6">
        <v>6588398404</v>
      </c>
      <c r="W28" s="6">
        <v>236810</v>
      </c>
      <c r="X28" s="6">
        <v>6588398404</v>
      </c>
      <c r="Y28" s="6">
        <v>2661716696.23</v>
      </c>
      <c r="Z28" s="6">
        <v>2661716696.23</v>
      </c>
      <c r="AA28" s="6">
        <v>2661716696.23</v>
      </c>
      <c r="AB28" s="10">
        <f t="shared" si="0"/>
        <v>99.996405780676753</v>
      </c>
      <c r="AC28" s="10">
        <f t="shared" si="1"/>
        <v>3926681707.77</v>
      </c>
      <c r="AD28" s="11">
        <f t="shared" si="2"/>
        <v>59.599943218157577</v>
      </c>
      <c r="AE28" s="11">
        <f t="shared" si="3"/>
        <v>0</v>
      </c>
      <c r="AF28" s="11">
        <f t="shared" si="4"/>
        <v>0</v>
      </c>
    </row>
    <row r="29" spans="1:32" ht="21.75" customHeight="1" x14ac:dyDescent="0.25">
      <c r="A29" s="3" t="s">
        <v>33</v>
      </c>
      <c r="B29" s="4" t="s">
        <v>34</v>
      </c>
      <c r="C29" s="5" t="s">
        <v>92</v>
      </c>
      <c r="D29" s="3" t="s">
        <v>83</v>
      </c>
      <c r="E29" s="3" t="s">
        <v>88</v>
      </c>
      <c r="F29" s="3" t="s">
        <v>85</v>
      </c>
      <c r="G29" s="3" t="s">
        <v>58</v>
      </c>
      <c r="H29" s="3"/>
      <c r="I29" s="3"/>
      <c r="J29" s="3"/>
      <c r="K29" s="3"/>
      <c r="L29" s="3"/>
      <c r="M29" s="3" t="s">
        <v>39</v>
      </c>
      <c r="N29" s="3" t="s">
        <v>65</v>
      </c>
      <c r="O29" s="3" t="s">
        <v>41</v>
      </c>
      <c r="P29" s="4" t="s">
        <v>93</v>
      </c>
      <c r="Q29" s="6">
        <v>8400000000</v>
      </c>
      <c r="R29" s="6">
        <v>0</v>
      </c>
      <c r="S29" s="6">
        <v>8400000000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10" t="e">
        <f t="shared" si="0"/>
        <v>#DIV/0!</v>
      </c>
      <c r="AC29" s="10">
        <f t="shared" si="1"/>
        <v>0</v>
      </c>
      <c r="AD29" s="11">
        <v>0</v>
      </c>
      <c r="AE29" s="11">
        <f t="shared" si="3"/>
        <v>0</v>
      </c>
      <c r="AF29" s="11">
        <v>0</v>
      </c>
    </row>
    <row r="30" spans="1:32" ht="21.75" customHeight="1" x14ac:dyDescent="0.25">
      <c r="A30" s="3" t="s">
        <v>33</v>
      </c>
      <c r="B30" s="4" t="s">
        <v>34</v>
      </c>
      <c r="C30" s="5" t="s">
        <v>92</v>
      </c>
      <c r="D30" s="3" t="s">
        <v>83</v>
      </c>
      <c r="E30" s="3" t="s">
        <v>88</v>
      </c>
      <c r="F30" s="3" t="s">
        <v>85</v>
      </c>
      <c r="G30" s="3" t="s">
        <v>58</v>
      </c>
      <c r="H30" s="3"/>
      <c r="I30" s="3"/>
      <c r="J30" s="3"/>
      <c r="K30" s="3"/>
      <c r="L30" s="3"/>
      <c r="M30" s="3" t="s">
        <v>39</v>
      </c>
      <c r="N30" s="3" t="s">
        <v>94</v>
      </c>
      <c r="O30" s="3" t="s">
        <v>41</v>
      </c>
      <c r="P30" s="4" t="s">
        <v>93</v>
      </c>
      <c r="Q30" s="6">
        <v>11435000000</v>
      </c>
      <c r="R30" s="6">
        <v>0</v>
      </c>
      <c r="S30" s="6">
        <v>11435000000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10" t="e">
        <f t="shared" si="0"/>
        <v>#DIV/0!</v>
      </c>
      <c r="AC30" s="10">
        <f t="shared" si="1"/>
        <v>0</v>
      </c>
      <c r="AD30" s="11">
        <v>0</v>
      </c>
      <c r="AE30" s="11">
        <f t="shared" si="3"/>
        <v>0</v>
      </c>
      <c r="AF30" s="11">
        <v>0</v>
      </c>
    </row>
    <row r="31" spans="1:32" ht="45" x14ac:dyDescent="0.25">
      <c r="A31" s="3" t="s">
        <v>33</v>
      </c>
      <c r="B31" s="4" t="s">
        <v>34</v>
      </c>
      <c r="C31" s="5" t="s">
        <v>95</v>
      </c>
      <c r="D31" s="3" t="s">
        <v>83</v>
      </c>
      <c r="E31" s="3" t="s">
        <v>88</v>
      </c>
      <c r="F31" s="3" t="s">
        <v>85</v>
      </c>
      <c r="G31" s="3" t="s">
        <v>44</v>
      </c>
      <c r="H31" s="3" t="s">
        <v>1</v>
      </c>
      <c r="I31" s="3" t="s">
        <v>1</v>
      </c>
      <c r="J31" s="3" t="s">
        <v>1</v>
      </c>
      <c r="K31" s="3" t="s">
        <v>1</v>
      </c>
      <c r="L31" s="3" t="s">
        <v>1</v>
      </c>
      <c r="M31" s="3" t="s">
        <v>39</v>
      </c>
      <c r="N31" s="3" t="s">
        <v>94</v>
      </c>
      <c r="O31" s="3" t="s">
        <v>41</v>
      </c>
      <c r="P31" s="4" t="s">
        <v>96</v>
      </c>
      <c r="Q31" s="6">
        <v>0</v>
      </c>
      <c r="R31" s="6">
        <v>11435000000</v>
      </c>
      <c r="S31" s="6">
        <v>544589498.05999994</v>
      </c>
      <c r="T31" s="6">
        <v>10890410501.940001</v>
      </c>
      <c r="U31" s="6">
        <v>0.28999999999999998</v>
      </c>
      <c r="V31" s="6">
        <v>10817343513.799999</v>
      </c>
      <c r="W31" s="6">
        <v>73066987.849999994</v>
      </c>
      <c r="X31" s="6">
        <v>10817343513.799999</v>
      </c>
      <c r="Y31" s="6">
        <v>8783706627.1499996</v>
      </c>
      <c r="Z31" s="6">
        <v>8690254627.1499996</v>
      </c>
      <c r="AA31" s="6">
        <v>8690254627.1499996</v>
      </c>
      <c r="AB31" s="10">
        <f t="shared" si="0"/>
        <v>99.329070395216178</v>
      </c>
      <c r="AC31" s="10">
        <f t="shared" si="1"/>
        <v>2033636886.6499996</v>
      </c>
      <c r="AD31" s="11">
        <f t="shared" si="2"/>
        <v>18.799780963372662</v>
      </c>
      <c r="AE31" s="11">
        <f t="shared" si="3"/>
        <v>93452000</v>
      </c>
      <c r="AF31" s="11">
        <f t="shared" si="4"/>
        <v>1.0639244224203086</v>
      </c>
    </row>
    <row r="32" spans="1:32" ht="45" x14ac:dyDescent="0.25">
      <c r="A32" s="3" t="s">
        <v>33</v>
      </c>
      <c r="B32" s="4" t="s">
        <v>34</v>
      </c>
      <c r="C32" s="5" t="s">
        <v>97</v>
      </c>
      <c r="D32" s="3" t="s">
        <v>83</v>
      </c>
      <c r="E32" s="3" t="s">
        <v>88</v>
      </c>
      <c r="F32" s="3" t="s">
        <v>85</v>
      </c>
      <c r="G32" s="3" t="s">
        <v>47</v>
      </c>
      <c r="H32" s="3" t="s">
        <v>1</v>
      </c>
      <c r="I32" s="3" t="s">
        <v>1</v>
      </c>
      <c r="J32" s="3" t="s">
        <v>1</v>
      </c>
      <c r="K32" s="3" t="s">
        <v>1</v>
      </c>
      <c r="L32" s="3" t="s">
        <v>1</v>
      </c>
      <c r="M32" s="3" t="s">
        <v>39</v>
      </c>
      <c r="N32" s="3" t="s">
        <v>65</v>
      </c>
      <c r="O32" s="3" t="s">
        <v>41</v>
      </c>
      <c r="P32" s="4" t="s">
        <v>98</v>
      </c>
      <c r="Q32" s="6">
        <v>0</v>
      </c>
      <c r="R32" s="6">
        <v>8400000000</v>
      </c>
      <c r="S32" s="6">
        <v>6120520794</v>
      </c>
      <c r="T32" s="6">
        <v>2279479206</v>
      </c>
      <c r="U32" s="6">
        <v>0</v>
      </c>
      <c r="V32" s="6">
        <v>2279479206</v>
      </c>
      <c r="W32" s="6">
        <v>0</v>
      </c>
      <c r="X32" s="6">
        <v>2279479206</v>
      </c>
      <c r="Y32" s="6">
        <v>1772693224</v>
      </c>
      <c r="Z32" s="6">
        <v>1772693224</v>
      </c>
      <c r="AA32" s="6">
        <v>1772693224</v>
      </c>
      <c r="AB32" s="10">
        <f t="shared" si="0"/>
        <v>100</v>
      </c>
      <c r="AC32" s="10">
        <f t="shared" si="1"/>
        <v>506785982</v>
      </c>
      <c r="AD32" s="11">
        <f t="shared" si="2"/>
        <v>22.23253367111435</v>
      </c>
      <c r="AE32" s="11">
        <f t="shared" si="3"/>
        <v>0</v>
      </c>
      <c r="AF32" s="11">
        <f t="shared" si="4"/>
        <v>0</v>
      </c>
    </row>
    <row r="33" spans="1:32" x14ac:dyDescent="0.25">
      <c r="A33" s="3" t="s">
        <v>1</v>
      </c>
      <c r="B33" s="4" t="s">
        <v>1</v>
      </c>
      <c r="C33" s="5" t="s">
        <v>1</v>
      </c>
      <c r="D33" s="3" t="s">
        <v>1</v>
      </c>
      <c r="E33" s="3" t="s">
        <v>1</v>
      </c>
      <c r="F33" s="3" t="s">
        <v>1</v>
      </c>
      <c r="G33" s="3" t="s">
        <v>1</v>
      </c>
      <c r="H33" s="3" t="s">
        <v>1</v>
      </c>
      <c r="I33" s="3" t="s">
        <v>1</v>
      </c>
      <c r="J33" s="3" t="s">
        <v>1</v>
      </c>
      <c r="K33" s="3" t="s">
        <v>1</v>
      </c>
      <c r="L33" s="3" t="s">
        <v>1</v>
      </c>
      <c r="M33" s="3" t="s">
        <v>1</v>
      </c>
      <c r="N33" s="3" t="s">
        <v>1</v>
      </c>
      <c r="O33" s="3" t="s">
        <v>1</v>
      </c>
      <c r="P33" s="4" t="s">
        <v>1</v>
      </c>
      <c r="Q33" s="6">
        <v>611978693977</v>
      </c>
      <c r="R33" s="6">
        <v>84316372982</v>
      </c>
      <c r="S33" s="6">
        <v>45011061551</v>
      </c>
      <c r="T33" s="14">
        <f>SUM(T26:T32)</f>
        <v>31336319704</v>
      </c>
      <c r="U33" s="14">
        <f t="shared" ref="U33:AA33" si="29">SUM(U26:U32)</f>
        <v>0.28999999999999998</v>
      </c>
      <c r="V33" s="14">
        <f t="shared" si="29"/>
        <v>30762251951.200001</v>
      </c>
      <c r="W33" s="14">
        <f t="shared" si="29"/>
        <v>574067752.50999999</v>
      </c>
      <c r="X33" s="14">
        <f t="shared" si="29"/>
        <v>30762251951.200001</v>
      </c>
      <c r="Y33" s="14">
        <f t="shared" si="29"/>
        <v>22017387189.32</v>
      </c>
      <c r="Z33" s="14">
        <f t="shared" si="29"/>
        <v>21923935189.32</v>
      </c>
      <c r="AA33" s="14">
        <f t="shared" si="29"/>
        <v>21923935189.32</v>
      </c>
      <c r="AB33" s="15">
        <f t="shared" si="0"/>
        <v>98.168043477273045</v>
      </c>
      <c r="AC33" s="15">
        <f t="shared" si="1"/>
        <v>8744864761.8800011</v>
      </c>
      <c r="AD33" s="16">
        <f>+AC33/X33*100</f>
        <v>28.427258107607024</v>
      </c>
      <c r="AE33" s="16">
        <f t="shared" si="3"/>
        <v>93452000</v>
      </c>
      <c r="AF33" s="16">
        <f t="shared" si="4"/>
        <v>0.42444636684833731</v>
      </c>
    </row>
    <row r="34" spans="1:32" x14ac:dyDescent="0.25">
      <c r="A34" s="3" t="s">
        <v>1</v>
      </c>
      <c r="B34" s="7" t="s">
        <v>1</v>
      </c>
      <c r="C34" s="5" t="s">
        <v>1</v>
      </c>
      <c r="D34" s="3" t="s">
        <v>1</v>
      </c>
      <c r="E34" s="3" t="s">
        <v>1</v>
      </c>
      <c r="F34" s="3" t="s">
        <v>1</v>
      </c>
      <c r="G34" s="3" t="s">
        <v>1</v>
      </c>
      <c r="H34" s="3" t="s">
        <v>1</v>
      </c>
      <c r="I34" s="3" t="s">
        <v>1</v>
      </c>
      <c r="J34" s="3" t="s">
        <v>1</v>
      </c>
      <c r="K34" s="3" t="s">
        <v>1</v>
      </c>
      <c r="L34" s="3" t="s">
        <v>1</v>
      </c>
      <c r="M34" s="3" t="s">
        <v>1</v>
      </c>
      <c r="N34" s="3" t="s">
        <v>1</v>
      </c>
      <c r="O34" s="3" t="s">
        <v>1</v>
      </c>
      <c r="P34" s="4" t="s">
        <v>1</v>
      </c>
      <c r="Q34" s="8" t="s">
        <v>1</v>
      </c>
      <c r="R34" s="8" t="s">
        <v>1</v>
      </c>
      <c r="S34" s="8" t="s">
        <v>1</v>
      </c>
      <c r="T34" s="17">
        <f>+T33+T25</f>
        <v>651284005408</v>
      </c>
      <c r="U34" s="17">
        <f t="shared" ref="U34:AA34" si="30">+U33+U25</f>
        <v>0.28999999999999998</v>
      </c>
      <c r="V34" s="17">
        <f t="shared" si="30"/>
        <v>648460166462.36987</v>
      </c>
      <c r="W34" s="17">
        <f t="shared" si="30"/>
        <v>2823838945.3400002</v>
      </c>
      <c r="X34" s="17">
        <f t="shared" si="30"/>
        <v>648460166462.36328</v>
      </c>
      <c r="Y34" s="17">
        <f t="shared" si="30"/>
        <v>629230444930.97986</v>
      </c>
      <c r="Z34" s="17">
        <f t="shared" si="30"/>
        <v>628625222478.45996</v>
      </c>
      <c r="AA34" s="17">
        <f t="shared" si="30"/>
        <v>628625222478.45996</v>
      </c>
      <c r="AB34" s="15">
        <f t="shared" ref="AB34" si="31">+X34/T34*100</f>
        <v>99.566419730534037</v>
      </c>
      <c r="AC34" s="15">
        <f t="shared" ref="AC34" si="32">+X34-Y34</f>
        <v>19229721531.383423</v>
      </c>
      <c r="AD34" s="16">
        <f t="shared" ref="AD34" si="33">+AC34/X34*100</f>
        <v>2.9654437582943687</v>
      </c>
      <c r="AE34" s="16">
        <f t="shared" ref="AE34" si="34">+Y34-AA34</f>
        <v>605222452.51989746</v>
      </c>
      <c r="AF34" s="16">
        <f t="shared" ref="AF34" si="35">+AE34/Y34*100</f>
        <v>9.6184546916874655E-2</v>
      </c>
    </row>
    <row r="35" spans="1:32" ht="0" hidden="1" customHeight="1" x14ac:dyDescent="0.25"/>
    <row r="36" spans="1:32" ht="33.950000000000003" customHeight="1" x14ac:dyDescent="0.25"/>
  </sheetData>
  <pageMargins left="0" right="0" top="0" bottom="0" header="0.78740157480314965" footer="0.78740157480314965"/>
  <pageSetup paperSize="14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INF. Ejec. Vig. 2018</vt:lpstr>
      <vt:lpstr>Inf. Ejec. Dcto Vig. 2018</vt:lpstr>
      <vt:lpstr>'Inf. Ejec. Dcto Vig. 2018'!Títulos_a_imprimir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Mauricio Moreno Ramirez</dc:creator>
  <cp:lastModifiedBy>Carlos Mauricio Moreno Ramirez</cp:lastModifiedBy>
  <cp:lastPrinted>2019-01-23T16:48:44Z</cp:lastPrinted>
  <dcterms:created xsi:type="dcterms:W3CDTF">2019-01-23T01:34:48Z</dcterms:created>
  <dcterms:modified xsi:type="dcterms:W3CDTF">2019-01-23T20:16:29Z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